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_12 - OPRAVA CHODNÍKŮ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'2022_12 - OPRAVA CHODNÍKŮ...'!$C$83:$K$256</definedName>
    <definedName name="_xlnm.Print_Area" localSheetId="1">'2022_12 - OPRAVA CHODNÍKŮ...'!$C$4:$J$37,'2022_12 - OPRAVA CHODNÍKŮ...'!$C$43:$J$67,'2022_12 - OPRAVA CHODNÍKŮ...'!$C$73:$K$256</definedName>
    <definedName name="_xlnm.Print_Titles" localSheetId="1">'2022_12 - OPRAVA CHODNÍKŮ...'!$83:$83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4"/>
  <c r="BH254"/>
  <c r="BG254"/>
  <c r="BF254"/>
  <c r="T254"/>
  <c r="T253"/>
  <c r="R254"/>
  <c r="R253"/>
  <c r="P254"/>
  <c r="P253"/>
  <c r="BI250"/>
  <c r="BH250"/>
  <c r="BG250"/>
  <c r="BF250"/>
  <c r="T250"/>
  <c r="T249"/>
  <c r="R250"/>
  <c r="R249"/>
  <c r="P250"/>
  <c r="P249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7"/>
  <c r="BH127"/>
  <c r="BG127"/>
  <c r="BF127"/>
  <c r="T127"/>
  <c r="R127"/>
  <c r="P127"/>
  <c r="BI122"/>
  <c r="BH122"/>
  <c r="BG122"/>
  <c r="BF122"/>
  <c r="T122"/>
  <c r="R122"/>
  <c r="P122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T101"/>
  <c r="R102"/>
  <c r="R101"/>
  <c r="P102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1"/>
  <c r="J50"/>
  <c r="F50"/>
  <c r="F48"/>
  <c r="E46"/>
  <c r="J16"/>
  <c r="E16"/>
  <c r="F81"/>
  <c r="J15"/>
  <c r="J10"/>
  <c r="J78"/>
  <c i="1" r="L50"/>
  <c r="AM50"/>
  <c r="AM49"/>
  <c r="L49"/>
  <c r="AM47"/>
  <c r="L47"/>
  <c r="L45"/>
  <c r="L44"/>
  <c i="2" r="J254"/>
  <c r="BK250"/>
  <c r="BK244"/>
  <c r="J240"/>
  <c r="BK235"/>
  <c r="BK231"/>
  <c r="J227"/>
  <c r="J222"/>
  <c r="BK219"/>
  <c r="BK212"/>
  <c r="J207"/>
  <c r="J203"/>
  <c r="BK200"/>
  <c r="BK194"/>
  <c r="J189"/>
  <c r="J185"/>
  <c r="J177"/>
  <c r="J170"/>
  <c r="BK156"/>
  <c r="J152"/>
  <c r="BK144"/>
  <c r="BK134"/>
  <c r="J122"/>
  <c r="BK107"/>
  <c r="J97"/>
  <c r="BK90"/>
  <c i="1" r="AS54"/>
  <c i="2" r="J250"/>
  <c r="BK240"/>
  <c r="J231"/>
  <c r="BK222"/>
  <c r="J212"/>
  <c r="BK203"/>
  <c r="J194"/>
  <c r="BK185"/>
  <c r="BK177"/>
  <c r="BK170"/>
  <c r="J156"/>
  <c r="J150"/>
  <c r="BK139"/>
  <c r="BK127"/>
  <c r="J112"/>
  <c r="BK102"/>
  <c r="J94"/>
  <c r="BK87"/>
  <c r="BK181"/>
  <c r="J163"/>
  <c r="J155"/>
  <c r="BK150"/>
  <c r="J139"/>
  <c r="J127"/>
  <c r="BK112"/>
  <c r="J102"/>
  <c r="BK94"/>
  <c r="J87"/>
  <c r="BK254"/>
  <c r="J244"/>
  <c r="J235"/>
  <c r="BK227"/>
  <c r="J219"/>
  <c r="BK207"/>
  <c r="J200"/>
  <c r="BK189"/>
  <c r="J181"/>
  <c r="BK163"/>
  <c r="BK155"/>
  <c r="BK152"/>
  <c r="J144"/>
  <c r="J134"/>
  <c r="BK122"/>
  <c r="J107"/>
  <c r="BK97"/>
  <c r="J90"/>
  <c l="1" r="T234"/>
  <c r="T233"/>
  <c r="P234"/>
  <c r="P233"/>
  <c r="R234"/>
  <c r="R233"/>
  <c r="BK86"/>
  <c r="J86"/>
  <c r="J57"/>
  <c r="R86"/>
  <c r="P106"/>
  <c r="T106"/>
  <c r="P149"/>
  <c r="T149"/>
  <c r="P188"/>
  <c r="R188"/>
  <c r="P86"/>
  <c r="P85"/>
  <c r="P84"/>
  <c i="1" r="AU55"/>
  <c i="2" r="T86"/>
  <c r="BK106"/>
  <c r="J106"/>
  <c r="J59"/>
  <c r="R106"/>
  <c r="BK149"/>
  <c r="J149"/>
  <c r="J60"/>
  <c r="R149"/>
  <c r="BK188"/>
  <c r="J188"/>
  <c r="J61"/>
  <c r="T188"/>
  <c r="J48"/>
  <c r="F51"/>
  <c r="BE97"/>
  <c r="BE112"/>
  <c r="BE122"/>
  <c r="BE134"/>
  <c r="BE144"/>
  <c r="BE150"/>
  <c r="BE152"/>
  <c r="BE155"/>
  <c r="BE156"/>
  <c r="BE163"/>
  <c r="BE170"/>
  <c r="BE181"/>
  <c r="BE200"/>
  <c r="BE203"/>
  <c r="BE207"/>
  <c r="BE222"/>
  <c r="BE227"/>
  <c r="BE231"/>
  <c r="BE235"/>
  <c r="BE240"/>
  <c r="BE254"/>
  <c r="BK101"/>
  <c r="J101"/>
  <c r="J58"/>
  <c r="BK230"/>
  <c r="J230"/>
  <c r="J62"/>
  <c r="BK249"/>
  <c r="J249"/>
  <c r="J65"/>
  <c r="BK253"/>
  <c r="J253"/>
  <c r="J66"/>
  <c r="BE87"/>
  <c r="BE90"/>
  <c r="BE94"/>
  <c r="BE102"/>
  <c r="BE107"/>
  <c r="BE127"/>
  <c r="BE139"/>
  <c r="BE177"/>
  <c r="BE185"/>
  <c r="BE189"/>
  <c r="BE194"/>
  <c r="BE212"/>
  <c r="BE219"/>
  <c r="BE244"/>
  <c r="BE250"/>
  <c r="BK234"/>
  <c r="J234"/>
  <c r="J64"/>
  <c r="J32"/>
  <c i="1" r="AW55"/>
  <c i="2" r="F35"/>
  <c i="1" r="BD55"/>
  <c r="BD54"/>
  <c r="W33"/>
  <c r="AU54"/>
  <c i="2" r="F32"/>
  <c i="1" r="BA55"/>
  <c r="BA54"/>
  <c r="W30"/>
  <c i="2" r="F34"/>
  <c i="1" r="BC55"/>
  <c r="BC54"/>
  <c r="W32"/>
  <c i="2" r="F33"/>
  <c i="1" r="BB55"/>
  <c r="BB54"/>
  <c r="W31"/>
  <c i="2" l="1" r="R85"/>
  <c r="R84"/>
  <c r="T85"/>
  <c r="T84"/>
  <c r="BK85"/>
  <c r="J85"/>
  <c r="J56"/>
  <c r="BK233"/>
  <c r="J233"/>
  <c r="J63"/>
  <c i="1" r="AX54"/>
  <c r="AY54"/>
  <c r="AW54"/>
  <c r="AK30"/>
  <c i="2" r="J31"/>
  <c i="1" r="AV55"/>
  <c r="AT55"/>
  <c i="2" r="F31"/>
  <c i="1" r="AZ55"/>
  <c r="AZ54"/>
  <c r="W29"/>
  <c i="2" l="1" r="BK84"/>
  <c r="J84"/>
  <c r="J55"/>
  <c i="1" r="AV54"/>
  <c r="AK29"/>
  <c l="1" r="AT54"/>
  <c i="2" r="J28"/>
  <c i="1" r="AG55"/>
  <c r="AG54"/>
  <c r="AK26"/>
  <c r="AK35"/>
  <c l="1" r="AN54"/>
  <c r="AN55"/>
  <c i="2" r="J3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<sst xmlns="http://schemas.openxmlformats.org/spreadsheetml/2006/main">
  <si>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</si>
  <si>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</si>
  <si>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</si>
  <si>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</si>
  <si>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</si>
  <si>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{afe22b6e-c5ba-4f64-af38-86576470b552}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</si>
  <si>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</si>
  <si>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</si>
  <si>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</si>
  <si>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</si>
  <si>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</si>
  <si>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</si>
  <si>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</si>
  <si>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</si>
  <si>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</si>
  <si>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</si>
  <si>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</si>
  <si>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CHODNÍKŮ PŘI SILNICI I/22 V DOMAŽLICÍCH - I. ETAPA</t>
  </si>
  <si>
    <t>KSO:</t>
  </si>
  <si>
    <t/>
  </si>
  <si>
    <t>CC-CZ:</t>
  </si>
  <si>
    <t>Místo:</t>
  </si>
  <si>
    <t>Domažlice</t>
  </si>
  <si>
    <t>Datum:</t>
  </si>
  <si>
    <t>30. 8. 2022</t>
  </si>
  <si>
    <t>Zadavatel:</t>
  </si>
  <si>
    <t>IČ:</t>
  </si>
  <si>
    <t>Město Domažlice</t>
  </si>
  <si>
    <t>DIČ:</t>
  </si>
  <si>
    <t>Uchazeč:</t>
  </si>
  <si>
    <t>Vyplň údaj</t>
  </si>
  <si>
    <t>Projektant:</t>
  </si>
  <si>
    <t>12285447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</si>
  <si>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</si>
  <si>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</si>
  <si>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</si>
  <si>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</si>
  <si>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</si>
  <si>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</si>
  <si>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</si>
  <si>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</si>
  <si>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</si>
  <si>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</si>
  <si>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</si>
  <si>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</si>
  <si>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</si>
  <si>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</si>
  <si>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</si>
  <si>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</si>
  <si>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</si>
  <si>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</si>
  <si>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</si>
  <si>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</si>
  <si>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</si>
  <si>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</si>
  <si>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</si>
  <si>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</si>
  <si>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</si>
  <si>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</si>
  <si>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</si>
  <si>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</si>
  <si>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</si>
  <si>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</si>
  <si>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</si>
  <si>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</si>
  <si>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</si>
  <si>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</si>
  <si>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</si>
  <si>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</si>
  <si>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</si>
  <si>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</si>
  <si>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</si>
  <si>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</si>
  <si>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</si>
  <si>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</si>
  <si>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</si>
  <si>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</si>
  <si>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</si>
  <si>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</si>
  <si>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</si>
  <si>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</si>
  <si>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</si>
  <si>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</si>
  <si>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</si>
  <si>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</si>
  <si>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</si>
  <si>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</si>
  <si>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</si>
  <si>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</si>
  <si>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</si>
  <si>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</si>
  <si>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</si>
  <si>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</si>
  <si>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</si>
  <si>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</si>
  <si>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</si>
  <si>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</si>
  <si>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</si>
  <si>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</si>
  <si>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</si>
  <si>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</si>
  <si>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</si>
  <si>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</si>
  <si>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</si>
  <si>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</si>
  <si>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</si>
  <si>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</si>
  <si>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</si>
  <si>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</si>
  <si>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</si>
  <si>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</si>
  <si>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</si>
  <si>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</si>
  <si>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</si>
  <si>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</si>
  <si>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</si>
  <si>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</si>
  <si>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</si>
  <si>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CS ÚRS 2021 01</t>
  </si>
  <si>
    <t>4</t>
  </si>
  <si>
    <t>-375394158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</si>
  <si>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</si>
  <si>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</si>
  <si>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</si>
  <si>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"stáv. varovné a signální pásy v trase" 68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</si>
  <si>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</si>
  <si>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</si>
  <si>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-1142037586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</si>
  <si>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</si>
  <si>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"pod stáv. krytem chodníků"</t>
  </si>
  <si>
    <t>68+1907</t>
  </si>
  <si>
    <t>3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</si>
  <si>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</si>
  <si>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</si>
  <si>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946186823</t>
  </si>
  <si>
    <t>"stáv. kryt chodníků" 1907</t>
  </si>
  <si>
    <t>113204111</t>
  </si>
  <si>
    <t>Vytrhání obrub s vybouráním lože, s přemístěním hmot na skládku na vzdálenost do 3 m nebo s naložením na dopravní prostředek záhonových</t>
  </si>
  <si>
    <t>m</t>
  </si>
  <si>
    <t>2045335831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</si>
  <si>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</si>
  <si>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"stáv. obrubníky v trase" 10</t>
  </si>
  <si>
    <t>"(v případě potřeby)"</t>
  </si>
  <si>
    <t>Vodorovné konstrukce</t>
  </si>
  <si>
    <t>5</t>
  </si>
  <si>
    <t>451459777</t>
  </si>
  <si>
    <t>Podklad nebo lože pod dlažbu (přídlažbu) Příplatek k cenám za každých dalších i započatých 10 mm tloušťky podkladu nebo lože z cementové malty</t>
  </si>
  <si>
    <t>1301516557</t>
  </si>
  <si>
    <t xml:space="preserve">Poznámka k souboru cen:_x000d_
1. Ceny lze použít i pro podklad nebo lože pod dlažby silničních příkopů a kuželů._x000d_
2. Ceny nelze použít pro:_x000d_
a) lože rigolů dlážděných, které je započteno v cenách souborů cen 597 . 6- . 1 Rigol dlážděný, 597 17- . 1 Rigol krajnicový s kamennou obrubou a 597 16-1111 Rigol dlážděný z lomového kamene,_x000d_
b) podklad nebo lože pod dlažby (přídlažby) související s vodotečí, které se oceňují cenami části A 01 katalogu 832-1 Hráze a úpravy na tocích - úpravy toků a kanálů._x000d_
3. V cenách -7777 Podklad z prohozené zeminy, -9777 Příplatek za dalších 10 mm tloušťky z prohozené zeminy, -9779 Příplatek za sklon přes 1:5 z prohozené zeminy jsou započteny i náklady na prohození zeminy._x000d_
4. V cenách nejsou započteny náklady na:_x000d_
a) opatření zeminy a její přemístění k místu zabudování, které se oceňují podle ustanovení čl. 3111 Všeobecných podmínek části A 01 tohoto katalogu,_x000d_
b) úpravu pláně, která se oceňuje u silnic cenami části A 01, u dálnic cenami části A 02 katalogu 800-1 Zemní práce,_x000d_
c) odklizení odpadu po prohození zeminy, které se oceňuje cenami části A 01 katalogu 800-1 Zemní práce,_x000d_
d) svahování, které se oceňuje cenami části A 01 katalogu 800-1 Zemní práce._x000d_
</t>
  </si>
  <si>
    <t>"tloušťka lože cca 100 mm"</t>
  </si>
  <si>
    <t>95*7</t>
  </si>
  <si>
    <t>Komunikace pozemní</t>
  </si>
  <si>
    <t>6</t>
  </si>
  <si>
    <t>564921411</t>
  </si>
  <si>
    <t>Podklad nebo podsyp z asfaltového recyklátu s rozprostřením a zhutněním, po zhutnění tl. 60 mm</t>
  </si>
  <si>
    <t>583711770</t>
  </si>
  <si>
    <t>"CHODNÍKY"</t>
  </si>
  <si>
    <t>"pravá strana" 835</t>
  </si>
  <si>
    <t>"levá strana" 750+295</t>
  </si>
  <si>
    <t>Součet</t>
  </si>
  <si>
    <t>7</t>
  </si>
  <si>
    <t>566201111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</si>
  <si>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</si>
  <si>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347705658</t>
  </si>
  <si>
    <t xml:space="preserve">Poznámka k souboru cen:_x000d_
1. Ceny neplatí pro vyrovnání nerovností nově zřizovaných podkladů nebo krytů,_x000d_
2. V cenách nejsou započteny náklady na příp. nutné rozrytí dosavadní vozovky, které se oceňují cenou 113 10-8441 Rozrytí vrstvy krytu nebo podkladu._x000d_
3. Množství kameniva uvedené v popisu cen je průměrné množství kameniva v nezhutněném stavu na 1 m2 projektem předepsané úpravy na jednom objektu._x000d_
</t>
  </si>
  <si>
    <t>"ÚPRAVY PRO NEVIDOMÉ"</t>
  </si>
  <si>
    <t>"varovné pásy tl. 80 mm" 7+52</t>
  </si>
  <si>
    <t>"varovné pásy tl. 60 mm" 9,5+12</t>
  </si>
  <si>
    <t>"signální pásy tl. 60 mm" 4,5+10</t>
  </si>
  <si>
    <t>8</t>
  </si>
  <si>
    <t>577133111</t>
  </si>
  <si>
    <t>Asfaltový beton vrstva obrusná ACO 8 (ABJ) s rozprostřením a se zhutněním z nemodifikovaného asfaltu v pruhu šířky do 3 m, po zhutnění tl. 40 mm</t>
  </si>
  <si>
    <t>-1964444711</t>
  </si>
  <si>
    <t>9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</si>
  <si>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</si>
  <si>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</si>
  <si>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1676050070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</si>
  <si>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</si>
  <si>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10</t>
  </si>
  <si>
    <t>M</t>
  </si>
  <si>
    <t>59245019</t>
  </si>
  <si>
    <t>dlažba tvar obdélník betonová pro nevidomé 200x100x60mm přírodní</t>
  </si>
  <si>
    <t>529849304</t>
  </si>
  <si>
    <t>"viz položka kladení"</t>
  </si>
  <si>
    <t>"signální pásy" 4,5+10</t>
  </si>
  <si>
    <t>14,5*1,03 'Přepočtené koeficientem množství</t>
  </si>
  <si>
    <t>11</t>
  </si>
  <si>
    <t>59245006</t>
  </si>
  <si>
    <t>dlažba tvar obdélník betonová pro nevidomé 200x100x60mm barevná</t>
  </si>
  <si>
    <t>-1209016967</t>
  </si>
  <si>
    <t>"varovné pásy" 9,5+12</t>
  </si>
  <si>
    <t>21,5*1,03 'Přepočtené koeficientem množství</t>
  </si>
  <si>
    <t>12</t>
  </si>
  <si>
    <t>59245226</t>
  </si>
  <si>
    <t>dlažba tvar obdélník betonová pro nevidomé 200x100x80mm barevná</t>
  </si>
  <si>
    <t>-1669398189</t>
  </si>
  <si>
    <t>"varovné pásy" 7+52</t>
  </si>
  <si>
    <t>59*1,03 'Přepočtené koeficientem množství</t>
  </si>
  <si>
    <t>Ostatní konstrukce a práce, bourání</t>
  </si>
  <si>
    <t>13</t>
  </si>
  <si>
    <t>911.R</t>
  </si>
  <si>
    <t>Dočasné dopravní značení po dobu stavby</t>
  </si>
  <si>
    <t>komplet</t>
  </si>
  <si>
    <t>1794222378</t>
  </si>
  <si>
    <t>"dopravně-inženýrské opatření" 1</t>
  </si>
  <si>
    <t>14</t>
  </si>
  <si>
    <t>916331112</t>
  </si>
  <si>
    <t>Osazení zahradního obrubníku betonového s ložem tl. od 50 do 100 mm z betonu prostého tř. C 12/15 s boční opěrou z betonu prostého tř. C 12/15</t>
  </si>
  <si>
    <t>1052163125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</si>
  <si>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</si>
  <si>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"v případě potřeby" 10</t>
  </si>
  <si>
    <t>59217008</t>
  </si>
  <si>
    <t>obrubník betonový parkový 1000x80x200mm</t>
  </si>
  <si>
    <t>316309570</t>
  </si>
  <si>
    <t>16</t>
  </si>
  <si>
    <t>919731121</t>
  </si>
  <si>
    <t>Zarovnání styčné plochy podkladu nebo krytu podél vybourané části komunikace nebo zpevněné plochy živičné tl. do 50 mm</t>
  </si>
  <si>
    <t>-275651234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</si>
  <si>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</si>
  <si>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"v místě napojení na stáv. asf. kryty"</t>
  </si>
  <si>
    <t>"pravá strana" 31</t>
  </si>
  <si>
    <t>"levá strana" 72</t>
  </si>
  <si>
    <t>17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</si>
  <si>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</si>
  <si>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</si>
  <si>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1624441439</t>
  </si>
  <si>
    <t xml:space="preserve">Poznámka k souboru cen:_x000d_
1. V cenách jsou započteny i náklady na vyčištění spár, na impregnaci a zalití spár včetně dodání hmot._x000d_
</t>
  </si>
  <si>
    <t>18</t>
  </si>
  <si>
    <t>919735111</t>
  </si>
  <si>
    <t>Řezání stávajícího živičného krytu nebo podkladu hloubky do 50 mm</t>
  </si>
  <si>
    <t>1405885967</t>
  </si>
  <si>
    <t xml:space="preserve">Poznámka k souboru cen:_x000d_
1. V cenách jsou započteny i náklady na spotřebu vody._x000d_
</t>
  </si>
  <si>
    <t>19</t>
  </si>
  <si>
    <t>938908411</t>
  </si>
  <si>
    <t>Čištění vozovek splachováním vodou povrchu podkladu nebo krytu živičného, betonového nebo dlážděného</t>
  </si>
  <si>
    <t>1601261711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</si>
  <si>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</si>
  <si>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"během a po skončení stavebních prací"</t>
  </si>
  <si>
    <t>"kryt silnice I/22" 8*500*3</t>
  </si>
  <si>
    <t>20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</si>
  <si>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</si>
  <si>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</si>
  <si>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635941623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</si>
  <si>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</si>
  <si>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</si>
  <si>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-2103585803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</si>
  <si>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</si>
  <si>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"viz položka odstranění" 68</t>
  </si>
  <si>
    <t>997</t>
  </si>
  <si>
    <t>Přesun sutě</t>
  </si>
  <si>
    <t>22</t>
  </si>
  <si>
    <t>997221551</t>
  </si>
  <si>
    <t>Vodorovná doprava suti bez naložení, ale se složením a s hrubým urovnáním ze sypkých materiálů, na vzdálenost do 1 km</t>
  </si>
  <si>
    <t>t</t>
  </si>
  <si>
    <t>360243132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</si>
  <si>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</si>
  <si>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"štěrk, štět" 335,8</t>
  </si>
  <si>
    <t>"materiál z čIštění komunikace" 120+240</t>
  </si>
  <si>
    <t>23</t>
  </si>
  <si>
    <t>997221559</t>
  </si>
  <si>
    <t>Vodorovná doprava suti bez naložení, ale se složením a s hrubým urovnáním Příplatek k ceně za každý další i započatý 1 km přes 1 km</t>
  </si>
  <si>
    <t>1294240446</t>
  </si>
  <si>
    <t>"do recyklačního centra AZS 98"</t>
  </si>
  <si>
    <t>"štěrk, štět do 10-ti km" 9*335,8</t>
  </si>
  <si>
    <t>"materiál z čištění komunikací do 10-ti km" 9*(120+240)</t>
  </si>
  <si>
    <t>24</t>
  </si>
  <si>
    <t>997221561</t>
  </si>
  <si>
    <t>Vodorovná doprava suti bez naložení, ale se složením a s hrubým urovnáním z kusových materiálů, na vzdálenost do 1 km</t>
  </si>
  <si>
    <t>-1474243372</t>
  </si>
  <si>
    <t>"živičné kry" 186,9</t>
  </si>
  <si>
    <t>25</t>
  </si>
  <si>
    <t>997221569</t>
  </si>
  <si>
    <t>832663318</t>
  </si>
  <si>
    <t>"živičné kry do 10-ti km" 9*186,9</t>
  </si>
  <si>
    <t>26</t>
  </si>
  <si>
    <t>997221571</t>
  </si>
  <si>
    <t>Vodorovná doprava vybouraných hmot bez naložení, ale se složením a s hrubým urovnáním na vzdálenost do 1 km</t>
  </si>
  <si>
    <t>-1611932897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</si>
  <si>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</si>
  <si>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"beton. tvarovka" 17,7</t>
  </si>
  <si>
    <t>"záhon. obrubníky" 0,4</t>
  </si>
  <si>
    <t>27</t>
  </si>
  <si>
    <t>997221579</t>
  </si>
  <si>
    <t>Vodorovná doprava vybouraných hmot bez naložení, ale se složením a s hrubým urovnáním na vzdálenost Příplatek k ceně za každý další i započatý 1 km přes 1 km</t>
  </si>
  <si>
    <t>863798896</t>
  </si>
  <si>
    <t>"na místo určené investorem"</t>
  </si>
  <si>
    <t>"beton. tvarovka do 5-ti km" 4*17,7</t>
  </si>
  <si>
    <t>"záhon. obrubníky do 10-ti km" 9*0,4</t>
  </si>
  <si>
    <t>28</t>
  </si>
  <si>
    <t>997221861</t>
  </si>
  <si>
    <t>Poplatek za uložení stavebního odpadu na recyklační skládce (skládkovné) z prostého betonu zatříděného do Katalogu odpadů pod kódem 17 01 01</t>
  </si>
  <si>
    <t>-929950895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</si>
  <si>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</si>
  <si>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29</t>
  </si>
  <si>
    <t>997221873</t>
  </si>
  <si>
    <t>Poplatek za uložení stavebního odpadu na recyklační skládce (skládkovné) zeminy a kamení zatříděného do Katalogu odpadů pod kódem 17 05 04</t>
  </si>
  <si>
    <t>-1754718374</t>
  </si>
  <si>
    <t>"materiál z čištění komunikací" 120+240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</si>
  <si>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</si>
  <si>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</si>
  <si>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</si>
  <si>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2132677732</t>
  </si>
  <si>
    <t>998</t>
  </si>
  <si>
    <t>Přesun hmot</t>
  </si>
  <si>
    <t>31</t>
  </si>
  <si>
    <t>998225111</t>
  </si>
  <si>
    <t>Přesun hmot pro komunikace s krytem z kameniva, monolitickým betonovým nebo živičným dopravní vzdálenost do 200 m jakékoliv délky objektu</t>
  </si>
  <si>
    <t>-232148433</t>
  </si>
  <si>
    <t xml:space="preserve">Poznámka k souboru cen:_x000d_
1. Ceny lze použít i pro plochy letišť s krytem monolitickým betonovým nebo živičným._x000d_
</t>
  </si>
  <si>
    <t>VRN</t>
  </si>
  <si>
    <t>Vedlejší rozpočtové náklady</t>
  </si>
  <si>
    <t>VRN3</t>
  </si>
  <si>
    <t>Zařízení staveniště</t>
  </si>
  <si>
    <t>32</t>
  </si>
  <si>
    <t>032103000</t>
  </si>
  <si>
    <t>Náklady na stavební buňky</t>
  </si>
  <si>
    <t>kus</t>
  </si>
  <si>
    <t>1024</t>
  </si>
  <si>
    <t>-534665546</t>
  </si>
  <si>
    <t xml:space="preserve">Poznámka k souboru cen:_x000d_
1. Více informací o volbě, obsahu a způsobu ocenění jednotlivých titulů viz Příloha 03 Zařízení staveniště._x000d_
</t>
  </si>
  <si>
    <t>"stavební buňka" 1</t>
  </si>
  <si>
    <t>"mobilní WC" 1</t>
  </si>
  <si>
    <t>33</t>
  </si>
  <si>
    <t>034503000</t>
  </si>
  <si>
    <t>Informační tabule na staveništi</t>
  </si>
  <si>
    <t>-1734217980</t>
  </si>
  <si>
    <t>"výstražné a informační tabule na staveništi" 10</t>
  </si>
  <si>
    <t>"(předpoklad)"</t>
  </si>
  <si>
    <t>34</t>
  </si>
  <si>
    <t>039103000</t>
  </si>
  <si>
    <t>Rozebrání, bourání a odvoz zařízení staveniště</t>
  </si>
  <si>
    <t>-2115085885</t>
  </si>
  <si>
    <t>VRN4</t>
  </si>
  <si>
    <t>Inženýrská činnost</t>
  </si>
  <si>
    <t>35</t>
  </si>
  <si>
    <t>043154000</t>
  </si>
  <si>
    <t>Zkoušky hutnicí</t>
  </si>
  <si>
    <t>-1427612396</t>
  </si>
  <si>
    <t xml:space="preserve">Poznámka k souboru cen:_x000d_
1. Více informací o volbě, obsahu a způsobu ocenění jednotlivých titulů viz Příloha 04 Inženýrská činnost._x000d_
</t>
  </si>
  <si>
    <t>"dle TKP staveb pozemních komunikací" 1</t>
  </si>
  <si>
    <t>VRN7</t>
  </si>
  <si>
    <t>Provozní vlivy</t>
  </si>
  <si>
    <t>36</t>
  </si>
  <si>
    <t>072103002</t>
  </si>
  <si>
    <t>Projednání DIO a zajištění DIR komunikace I. třídy</t>
  </si>
  <si>
    <t>-1249857598</t>
  </si>
  <si>
    <t xml:space="preserve">Poznámka k souboru cen:_x000d_
1. Více informací o volbě, obsahu a způsobu ocenění jednotlivých titulů viz Příloha 07 Provozní vlivy._x000d_
</t>
  </si>
  <si>
    <t>"práce za omezeného provozu na silnici I/22"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</si>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</sst>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2022_12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CHODNÍKŮ PŘI SILNICI I/22 V DOMAŽLICÍCH - 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Domažlice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30. 8. 2022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Domažlice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Jaroslav Rojt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 Leinhäupel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72</v>
      </c>
      <c r="BT54" s="110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1" t="s">
        <v>76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'2022_12 - OPRAVA CHODNÍKŮ...'!J28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'2022_12 - OPRAVA CHODNÍKŮ...'!P84</f>
        <v>0</v>
      </c>
      <c r="AV55" s="120">
        <f>'2022_12 - OPRAVA CHODNÍKŮ...'!J31</f>
        <v>0</v>
      </c>
      <c r="AW55" s="120">
        <f>'2022_12 - OPRAVA CHODNÍKŮ...'!J32</f>
        <v>0</v>
      </c>
      <c r="AX55" s="120">
        <f>'2022_12 - OPRAVA CHODNÍKŮ...'!J33</f>
        <v>0</v>
      </c>
      <c r="AY55" s="120">
        <f>'2022_12 - OPRAVA CHODNÍKŮ...'!J34</f>
        <v>0</v>
      </c>
      <c r="AZ55" s="120">
        <f>'2022_12 - OPRAVA CHODNÍKŮ...'!F31</f>
        <v>0</v>
      </c>
      <c r="BA55" s="120">
        <f>'2022_12 - OPRAVA CHODNÍKŮ...'!F32</f>
        <v>0</v>
      </c>
      <c r="BB55" s="120">
        <f>'2022_12 - OPRAVA CHODNÍKŮ...'!F33</f>
        <v>0</v>
      </c>
      <c r="BC55" s="120">
        <f>'2022_12 - OPRAVA CHODNÍKŮ...'!F34</f>
        <v>0</v>
      </c>
      <c r="BD55" s="122">
        <f>'2022_12 - OPRAVA CHODNÍKŮ...'!F35</f>
        <v>0</v>
      </c>
      <c r="BE55" s="7"/>
      <c r="BT55" s="123" t="s">
        <v>78</v>
      </c>
      <c r="BU55" s="123" t="s">
        <v>79</v>
      </c>
      <c r="BV55" s="123" t="s">
        <v>74</v>
      </c>
      <c r="BW55" s="123" t="s">
        <v>5</v>
      </c>
      <c r="BX55" s="123" t="s">
        <v>75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BYmI1ItmK7P1JeetuWoxDwx06nnD0HUusedqQc4pvPe+nC4DLR73bSPS/m5QG311VYlT1CVI6aUFMadO4UX0wg==" hashValue="sqlX2Bba2nIoBpPtmp1yL55KAOMa2sjcKmPqFVzRQf6EbpNuS0TZdWXCDNRpazLhoAjPv6bGMV6pLSzge9eSX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_12 - OPRAVA CHODNÍKŮ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80</v>
      </c>
    </row>
    <row r="4" s="1" customFormat="1" ht="24.96" customHeight="1">
      <c r="B4" s="21"/>
      <c r="D4" s="126" t="s">
        <v>81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30. 8. 2022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">
        <v>19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27</v>
      </c>
      <c r="F13" s="39"/>
      <c r="G13" s="39"/>
      <c r="H13" s="39"/>
      <c r="I13" s="128" t="s">
        <v>28</v>
      </c>
      <c r="J13" s="131" t="s">
        <v>19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">
        <v>32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33</v>
      </c>
      <c r="F19" s="39"/>
      <c r="G19" s="39"/>
      <c r="H19" s="39"/>
      <c r="I19" s="128" t="s">
        <v>28</v>
      </c>
      <c r="J19" s="131" t="s">
        <v>19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35</v>
      </c>
      <c r="E21" s="39"/>
      <c r="F21" s="39"/>
      <c r="G21" s="39"/>
      <c r="H21" s="39"/>
      <c r="I21" s="128" t="s">
        <v>26</v>
      </c>
      <c r="J21" s="131" t="s">
        <v>19</v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">
        <v>36</v>
      </c>
      <c r="F22" s="39"/>
      <c r="G22" s="39"/>
      <c r="H22" s="39"/>
      <c r="I22" s="128" t="s">
        <v>28</v>
      </c>
      <c r="J22" s="131" t="s">
        <v>19</v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37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38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39</v>
      </c>
      <c r="E28" s="39"/>
      <c r="F28" s="39"/>
      <c r="G28" s="39"/>
      <c r="H28" s="39"/>
      <c r="I28" s="39"/>
      <c r="J28" s="139">
        <f>ROUND(J84,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41</v>
      </c>
      <c r="G30" s="39"/>
      <c r="H30" s="39"/>
      <c r="I30" s="140" t="s">
        <v>40</v>
      </c>
      <c r="J30" s="140" t="s">
        <v>42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43</v>
      </c>
      <c r="E31" s="128" t="s">
        <v>44</v>
      </c>
      <c r="F31" s="142">
        <f>ROUND((SUM(BE84:BE256)),  2)</f>
        <v>0</v>
      </c>
      <c r="G31" s="39"/>
      <c r="H31" s="39"/>
      <c r="I31" s="143">
        <v>0.20999999999999999</v>
      </c>
      <c r="J31" s="142">
        <f>ROUND(((SUM(BE84:BE256))*I31),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45</v>
      </c>
      <c r="F32" s="142">
        <f>ROUND((SUM(BF84:BF256)),  2)</f>
        <v>0</v>
      </c>
      <c r="G32" s="39"/>
      <c r="H32" s="39"/>
      <c r="I32" s="143">
        <v>0.14999999999999999</v>
      </c>
      <c r="J32" s="142">
        <f>ROUND(((SUM(BF84:BF256))*I32),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46</v>
      </c>
      <c r="F33" s="142">
        <f>ROUND((SUM(BG84:BG256)),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47</v>
      </c>
      <c r="F34" s="142">
        <f>ROUND((SUM(BH84:BH256)),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48</v>
      </c>
      <c r="F35" s="142">
        <f>ROUND((SUM(BI84:BI256)),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49</v>
      </c>
      <c r="E37" s="146"/>
      <c r="F37" s="146"/>
      <c r="G37" s="147" t="s">
        <v>50</v>
      </c>
      <c r="H37" s="148" t="s">
        <v>51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82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OPRAVA CHODNÍKŮ PŘI SILNICI I/22 V DOMAŽLICÍCH - I. ETAPA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Domažlice</v>
      </c>
      <c r="G48" s="41"/>
      <c r="H48" s="41"/>
      <c r="I48" s="33" t="s">
        <v>23</v>
      </c>
      <c r="J48" s="73" t="str">
        <f>IF(J10="","",J10)</f>
        <v>30. 8. 2022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Domažlice</v>
      </c>
      <c r="G50" s="41"/>
      <c r="H50" s="41"/>
      <c r="I50" s="33" t="s">
        <v>31</v>
      </c>
      <c r="J50" s="37" t="str">
        <f>E19</f>
        <v>Ing. Jaroslav Rojt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35</v>
      </c>
      <c r="J51" s="37" t="str">
        <f>E22</f>
        <v>Jan Leinhäupel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83</v>
      </c>
      <c r="D53" s="156"/>
      <c r="E53" s="156"/>
      <c r="F53" s="156"/>
      <c r="G53" s="156"/>
      <c r="H53" s="156"/>
      <c r="I53" s="156"/>
      <c r="J53" s="157" t="s">
        <v>84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71</v>
      </c>
      <c r="D55" s="41"/>
      <c r="E55" s="41"/>
      <c r="F55" s="41"/>
      <c r="G55" s="41"/>
      <c r="H55" s="41"/>
      <c r="I55" s="41"/>
      <c r="J55" s="103">
        <f>J84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85</v>
      </c>
    </row>
    <row r="56" s="9" customFormat="1" ht="24.96" customHeight="1">
      <c r="A56" s="9"/>
      <c r="B56" s="159"/>
      <c r="C56" s="160"/>
      <c r="D56" s="161" t="s">
        <v>86</v>
      </c>
      <c r="E56" s="162"/>
      <c r="F56" s="162"/>
      <c r="G56" s="162"/>
      <c r="H56" s="162"/>
      <c r="I56" s="162"/>
      <c r="J56" s="163">
        <f>J85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87</v>
      </c>
      <c r="E57" s="168"/>
      <c r="F57" s="168"/>
      <c r="G57" s="168"/>
      <c r="H57" s="168"/>
      <c r="I57" s="168"/>
      <c r="J57" s="169">
        <f>J86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88</v>
      </c>
      <c r="E58" s="168"/>
      <c r="F58" s="168"/>
      <c r="G58" s="168"/>
      <c r="H58" s="168"/>
      <c r="I58" s="168"/>
      <c r="J58" s="169">
        <f>J101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89</v>
      </c>
      <c r="E59" s="168"/>
      <c r="F59" s="168"/>
      <c r="G59" s="168"/>
      <c r="H59" s="168"/>
      <c r="I59" s="168"/>
      <c r="J59" s="169">
        <f>J106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90</v>
      </c>
      <c r="E60" s="168"/>
      <c r="F60" s="168"/>
      <c r="G60" s="168"/>
      <c r="H60" s="168"/>
      <c r="I60" s="168"/>
      <c r="J60" s="169">
        <f>J149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91</v>
      </c>
      <c r="E61" s="168"/>
      <c r="F61" s="168"/>
      <c r="G61" s="168"/>
      <c r="H61" s="168"/>
      <c r="I61" s="168"/>
      <c r="J61" s="169">
        <f>J188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92</v>
      </c>
      <c r="E62" s="168"/>
      <c r="F62" s="168"/>
      <c r="G62" s="168"/>
      <c r="H62" s="168"/>
      <c r="I62" s="168"/>
      <c r="J62" s="169">
        <f>J230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9"/>
      <c r="C63" s="160"/>
      <c r="D63" s="161" t="s">
        <v>93</v>
      </c>
      <c r="E63" s="162"/>
      <c r="F63" s="162"/>
      <c r="G63" s="162"/>
      <c r="H63" s="162"/>
      <c r="I63" s="162"/>
      <c r="J63" s="163">
        <f>J233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5"/>
      <c r="C64" s="166"/>
      <c r="D64" s="167" t="s">
        <v>94</v>
      </c>
      <c r="E64" s="168"/>
      <c r="F64" s="168"/>
      <c r="G64" s="168"/>
      <c r="H64" s="168"/>
      <c r="I64" s="168"/>
      <c r="J64" s="169">
        <f>J234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95</v>
      </c>
      <c r="E65" s="168"/>
      <c r="F65" s="168"/>
      <c r="G65" s="168"/>
      <c r="H65" s="168"/>
      <c r="I65" s="168"/>
      <c r="J65" s="169">
        <f>J249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96</v>
      </c>
      <c r="E66" s="168"/>
      <c r="F66" s="168"/>
      <c r="G66" s="168"/>
      <c r="H66" s="168"/>
      <c r="I66" s="168"/>
      <c r="J66" s="169">
        <f>J253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97</v>
      </c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E7</f>
        <v>OPRAVA CHODNÍKŮ PŘI SILNICI I/22 V DOMAŽLICÍCH - I. ETAPA</v>
      </c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F10</f>
        <v>Domažlice</v>
      </c>
      <c r="G78" s="41"/>
      <c r="H78" s="41"/>
      <c r="I78" s="33" t="s">
        <v>23</v>
      </c>
      <c r="J78" s="73" t="str">
        <f>IF(J10="","",J10)</f>
        <v>30. 8. 2022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E13</f>
        <v>Město Domažlice</v>
      </c>
      <c r="G80" s="41"/>
      <c r="H80" s="41"/>
      <c r="I80" s="33" t="s">
        <v>31</v>
      </c>
      <c r="J80" s="37" t="str">
        <f>E19</f>
        <v>Ing. Jaroslav Rojt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IF(E16="","",E16)</f>
        <v>Vyplň údaj</v>
      </c>
      <c r="G81" s="41"/>
      <c r="H81" s="41"/>
      <c r="I81" s="33" t="s">
        <v>35</v>
      </c>
      <c r="J81" s="37" t="str">
        <f>E22</f>
        <v>Jan Leinhäupel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1"/>
      <c r="B83" s="172"/>
      <c r="C83" s="173" t="s">
        <v>98</v>
      </c>
      <c r="D83" s="174" t="s">
        <v>58</v>
      </c>
      <c r="E83" s="174" t="s">
        <v>54</v>
      </c>
      <c r="F83" s="174" t="s">
        <v>55</v>
      </c>
      <c r="G83" s="174" t="s">
        <v>99</v>
      </c>
      <c r="H83" s="174" t="s">
        <v>100</v>
      </c>
      <c r="I83" s="174" t="s">
        <v>101</v>
      </c>
      <c r="J83" s="174" t="s">
        <v>84</v>
      </c>
      <c r="K83" s="175" t="s">
        <v>102</v>
      </c>
      <c r="L83" s="176"/>
      <c r="M83" s="93" t="s">
        <v>19</v>
      </c>
      <c r="N83" s="94" t="s">
        <v>43</v>
      </c>
      <c r="O83" s="94" t="s">
        <v>103</v>
      </c>
      <c r="P83" s="94" t="s">
        <v>104</v>
      </c>
      <c r="Q83" s="94" t="s">
        <v>105</v>
      </c>
      <c r="R83" s="94" t="s">
        <v>106</v>
      </c>
      <c r="S83" s="94" t="s">
        <v>107</v>
      </c>
      <c r="T83" s="95" t="s">
        <v>108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9"/>
      <c r="B84" s="40"/>
      <c r="C84" s="100" t="s">
        <v>109</v>
      </c>
      <c r="D84" s="41"/>
      <c r="E84" s="41"/>
      <c r="F84" s="41"/>
      <c r="G84" s="41"/>
      <c r="H84" s="41"/>
      <c r="I84" s="41"/>
      <c r="J84" s="177">
        <f>BK84</f>
        <v>0</v>
      </c>
      <c r="K84" s="41"/>
      <c r="L84" s="45"/>
      <c r="M84" s="96"/>
      <c r="N84" s="178"/>
      <c r="O84" s="97"/>
      <c r="P84" s="179">
        <f>P85+P233</f>
        <v>0</v>
      </c>
      <c r="Q84" s="97"/>
      <c r="R84" s="179">
        <f>R85+R233</f>
        <v>147.98181</v>
      </c>
      <c r="S84" s="97"/>
      <c r="T84" s="180">
        <f>T85+T233</f>
        <v>900.71599999999989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85</v>
      </c>
      <c r="BK84" s="181">
        <f>BK85+BK233</f>
        <v>0</v>
      </c>
    </row>
    <row r="85" s="12" customFormat="1" ht="25.92" customHeight="1">
      <c r="A85" s="12"/>
      <c r="B85" s="182"/>
      <c r="C85" s="183"/>
      <c r="D85" s="184" t="s">
        <v>72</v>
      </c>
      <c r="E85" s="185" t="s">
        <v>110</v>
      </c>
      <c r="F85" s="185" t="s">
        <v>111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P86+P101+P106+P149+P188+P230</f>
        <v>0</v>
      </c>
      <c r="Q85" s="190"/>
      <c r="R85" s="191">
        <f>R86+R101+R106+R149+R188+R230</f>
        <v>147.98181</v>
      </c>
      <c r="S85" s="190"/>
      <c r="T85" s="192">
        <f>T86+T101+T106+T149+T188+T230</f>
        <v>900.71599999999989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3" t="s">
        <v>78</v>
      </c>
      <c r="AT85" s="194" t="s">
        <v>72</v>
      </c>
      <c r="AU85" s="194" t="s">
        <v>73</v>
      </c>
      <c r="AY85" s="193" t="s">
        <v>112</v>
      </c>
      <c r="BK85" s="195">
        <f>BK86+BK101+BK106+BK149+BK188+BK230</f>
        <v>0</v>
      </c>
    </row>
    <row r="86" s="12" customFormat="1" ht="22.8" customHeight="1">
      <c r="A86" s="12"/>
      <c r="B86" s="182"/>
      <c r="C86" s="183"/>
      <c r="D86" s="184" t="s">
        <v>72</v>
      </c>
      <c r="E86" s="196" t="s">
        <v>78</v>
      </c>
      <c r="F86" s="196" t="s">
        <v>113</v>
      </c>
      <c r="G86" s="183"/>
      <c r="H86" s="183"/>
      <c r="I86" s="186"/>
      <c r="J86" s="197">
        <f>BK86</f>
        <v>0</v>
      </c>
      <c r="K86" s="183"/>
      <c r="L86" s="188"/>
      <c r="M86" s="189"/>
      <c r="N86" s="190"/>
      <c r="O86" s="190"/>
      <c r="P86" s="191">
        <f>SUM(P87:P100)</f>
        <v>0</v>
      </c>
      <c r="Q86" s="190"/>
      <c r="R86" s="191">
        <f>SUM(R87:R100)</f>
        <v>0</v>
      </c>
      <c r="S86" s="190"/>
      <c r="T86" s="192">
        <f>SUM(T87:T100)</f>
        <v>540.71599999999989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78</v>
      </c>
      <c r="AT86" s="194" t="s">
        <v>72</v>
      </c>
      <c r="AU86" s="194" t="s">
        <v>78</v>
      </c>
      <c r="AY86" s="193" t="s">
        <v>112</v>
      </c>
      <c r="BK86" s="195">
        <f>SUM(BK87:BK100)</f>
        <v>0</v>
      </c>
    </row>
    <row r="87" s="2" customFormat="1" ht="37.8" customHeight="1">
      <c r="A87" s="39"/>
      <c r="B87" s="40"/>
      <c r="C87" s="198" t="s">
        <v>78</v>
      </c>
      <c r="D87" s="198" t="s">
        <v>114</v>
      </c>
      <c r="E87" s="199" t="s">
        <v>115</v>
      </c>
      <c r="F87" s="200" t="s">
        <v>116</v>
      </c>
      <c r="G87" s="201" t="s">
        <v>117</v>
      </c>
      <c r="H87" s="202">
        <v>68</v>
      </c>
      <c r="I87" s="203"/>
      <c r="J87" s="204">
        <f>ROUND(I87*H87,2)</f>
        <v>0</v>
      </c>
      <c r="K87" s="200" t="s">
        <v>118</v>
      </c>
      <c r="L87" s="45"/>
      <c r="M87" s="205" t="s">
        <v>19</v>
      </c>
      <c r="N87" s="206" t="s">
        <v>44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0.26000000000000001</v>
      </c>
      <c r="T87" s="208">
        <f>S87*H87</f>
        <v>17.68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119</v>
      </c>
      <c r="AT87" s="209" t="s">
        <v>114</v>
      </c>
      <c r="AU87" s="209" t="s">
        <v>80</v>
      </c>
      <c r="AY87" s="18" t="s">
        <v>112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78</v>
      </c>
      <c r="BK87" s="210">
        <f>ROUND(I87*H87,2)</f>
        <v>0</v>
      </c>
      <c r="BL87" s="18" t="s">
        <v>119</v>
      </c>
      <c r="BM87" s="209" t="s">
        <v>120</v>
      </c>
    </row>
    <row r="88" s="2" customFormat="1">
      <c r="A88" s="39"/>
      <c r="B88" s="40"/>
      <c r="C88" s="41"/>
      <c r="D88" s="211" t="s">
        <v>121</v>
      </c>
      <c r="E88" s="41"/>
      <c r="F88" s="212" t="s">
        <v>122</v>
      </c>
      <c r="G88" s="41"/>
      <c r="H88" s="41"/>
      <c r="I88" s="213"/>
      <c r="J88" s="41"/>
      <c r="K88" s="41"/>
      <c r="L88" s="45"/>
      <c r="M88" s="214"/>
      <c r="N88" s="21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121</v>
      </c>
      <c r="AU88" s="18" t="s">
        <v>80</v>
      </c>
    </row>
    <row r="89" s="13" customFormat="1">
      <c r="A89" s="13"/>
      <c r="B89" s="216"/>
      <c r="C89" s="217"/>
      <c r="D89" s="211" t="s">
        <v>123</v>
      </c>
      <c r="E89" s="218" t="s">
        <v>19</v>
      </c>
      <c r="F89" s="219" t="s">
        <v>124</v>
      </c>
      <c r="G89" s="217"/>
      <c r="H89" s="220">
        <v>68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6" t="s">
        <v>123</v>
      </c>
      <c r="AU89" s="226" t="s">
        <v>80</v>
      </c>
      <c r="AV89" s="13" t="s">
        <v>80</v>
      </c>
      <c r="AW89" s="13" t="s">
        <v>34</v>
      </c>
      <c r="AX89" s="13" t="s">
        <v>78</v>
      </c>
      <c r="AY89" s="226" t="s">
        <v>112</v>
      </c>
    </row>
    <row r="90" s="2" customFormat="1" ht="37.8" customHeight="1">
      <c r="A90" s="39"/>
      <c r="B90" s="40"/>
      <c r="C90" s="198" t="s">
        <v>80</v>
      </c>
      <c r="D90" s="198" t="s">
        <v>114</v>
      </c>
      <c r="E90" s="199" t="s">
        <v>125</v>
      </c>
      <c r="F90" s="200" t="s">
        <v>126</v>
      </c>
      <c r="G90" s="201" t="s">
        <v>117</v>
      </c>
      <c r="H90" s="202">
        <v>1975</v>
      </c>
      <c r="I90" s="203"/>
      <c r="J90" s="204">
        <f>ROUND(I90*H90,2)</f>
        <v>0</v>
      </c>
      <c r="K90" s="200" t="s">
        <v>118</v>
      </c>
      <c r="L90" s="45"/>
      <c r="M90" s="205" t="s">
        <v>19</v>
      </c>
      <c r="N90" s="206" t="s">
        <v>44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0.17000000000000001</v>
      </c>
      <c r="T90" s="208">
        <f>S90*H90</f>
        <v>335.75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119</v>
      </c>
      <c r="AT90" s="209" t="s">
        <v>114</v>
      </c>
      <c r="AU90" s="209" t="s">
        <v>80</v>
      </c>
      <c r="AY90" s="18" t="s">
        <v>112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78</v>
      </c>
      <c r="BK90" s="210">
        <f>ROUND(I90*H90,2)</f>
        <v>0</v>
      </c>
      <c r="BL90" s="18" t="s">
        <v>119</v>
      </c>
      <c r="BM90" s="209" t="s">
        <v>127</v>
      </c>
    </row>
    <row r="91" s="2" customFormat="1">
      <c r="A91" s="39"/>
      <c r="B91" s="40"/>
      <c r="C91" s="41"/>
      <c r="D91" s="211" t="s">
        <v>121</v>
      </c>
      <c r="E91" s="41"/>
      <c r="F91" s="212" t="s">
        <v>128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121</v>
      </c>
      <c r="AU91" s="18" t="s">
        <v>80</v>
      </c>
    </row>
    <row r="92" s="14" customFormat="1">
      <c r="A92" s="14"/>
      <c r="B92" s="227"/>
      <c r="C92" s="228"/>
      <c r="D92" s="211" t="s">
        <v>123</v>
      </c>
      <c r="E92" s="229" t="s">
        <v>19</v>
      </c>
      <c r="F92" s="230" t="s">
        <v>129</v>
      </c>
      <c r="G92" s="228"/>
      <c r="H92" s="229" t="s">
        <v>19</v>
      </c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6" t="s">
        <v>123</v>
      </c>
      <c r="AU92" s="236" t="s">
        <v>80</v>
      </c>
      <c r="AV92" s="14" t="s">
        <v>78</v>
      </c>
      <c r="AW92" s="14" t="s">
        <v>34</v>
      </c>
      <c r="AX92" s="14" t="s">
        <v>73</v>
      </c>
      <c r="AY92" s="236" t="s">
        <v>112</v>
      </c>
    </row>
    <row r="93" s="13" customFormat="1">
      <c r="A93" s="13"/>
      <c r="B93" s="216"/>
      <c r="C93" s="217"/>
      <c r="D93" s="211" t="s">
        <v>123</v>
      </c>
      <c r="E93" s="218" t="s">
        <v>19</v>
      </c>
      <c r="F93" s="219" t="s">
        <v>130</v>
      </c>
      <c r="G93" s="217"/>
      <c r="H93" s="220">
        <v>1975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123</v>
      </c>
      <c r="AU93" s="226" t="s">
        <v>80</v>
      </c>
      <c r="AV93" s="13" t="s">
        <v>80</v>
      </c>
      <c r="AW93" s="13" t="s">
        <v>34</v>
      </c>
      <c r="AX93" s="13" t="s">
        <v>78</v>
      </c>
      <c r="AY93" s="226" t="s">
        <v>112</v>
      </c>
    </row>
    <row r="94" s="2" customFormat="1" ht="24.15" customHeight="1">
      <c r="A94" s="39"/>
      <c r="B94" s="40"/>
      <c r="C94" s="198" t="s">
        <v>131</v>
      </c>
      <c r="D94" s="198" t="s">
        <v>114</v>
      </c>
      <c r="E94" s="199" t="s">
        <v>132</v>
      </c>
      <c r="F94" s="200" t="s">
        <v>133</v>
      </c>
      <c r="G94" s="201" t="s">
        <v>117</v>
      </c>
      <c r="H94" s="202">
        <v>1907</v>
      </c>
      <c r="I94" s="203"/>
      <c r="J94" s="204">
        <f>ROUND(I94*H94,2)</f>
        <v>0</v>
      </c>
      <c r="K94" s="200" t="s">
        <v>118</v>
      </c>
      <c r="L94" s="45"/>
      <c r="M94" s="205" t="s">
        <v>19</v>
      </c>
      <c r="N94" s="206" t="s">
        <v>44</v>
      </c>
      <c r="O94" s="85"/>
      <c r="P94" s="207">
        <f>O94*H94</f>
        <v>0</v>
      </c>
      <c r="Q94" s="207">
        <v>0</v>
      </c>
      <c r="R94" s="207">
        <f>Q94*H94</f>
        <v>0</v>
      </c>
      <c r="S94" s="207">
        <v>0.098000000000000004</v>
      </c>
      <c r="T94" s="208">
        <f>S94*H94</f>
        <v>186.886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119</v>
      </c>
      <c r="AT94" s="209" t="s">
        <v>114</v>
      </c>
      <c r="AU94" s="209" t="s">
        <v>80</v>
      </c>
      <c r="AY94" s="18" t="s">
        <v>112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78</v>
      </c>
      <c r="BK94" s="210">
        <f>ROUND(I94*H94,2)</f>
        <v>0</v>
      </c>
      <c r="BL94" s="18" t="s">
        <v>119</v>
      </c>
      <c r="BM94" s="209" t="s">
        <v>134</v>
      </c>
    </row>
    <row r="95" s="2" customFormat="1">
      <c r="A95" s="39"/>
      <c r="B95" s="40"/>
      <c r="C95" s="41"/>
      <c r="D95" s="211" t="s">
        <v>121</v>
      </c>
      <c r="E95" s="41"/>
      <c r="F95" s="212" t="s">
        <v>128</v>
      </c>
      <c r="G95" s="41"/>
      <c r="H95" s="41"/>
      <c r="I95" s="213"/>
      <c r="J95" s="41"/>
      <c r="K95" s="41"/>
      <c r="L95" s="45"/>
      <c r="M95" s="214"/>
      <c r="N95" s="21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121</v>
      </c>
      <c r="AU95" s="18" t="s">
        <v>80</v>
      </c>
    </row>
    <row r="96" s="13" customFormat="1">
      <c r="A96" s="13"/>
      <c r="B96" s="216"/>
      <c r="C96" s="217"/>
      <c r="D96" s="211" t="s">
        <v>123</v>
      </c>
      <c r="E96" s="218" t="s">
        <v>19</v>
      </c>
      <c r="F96" s="219" t="s">
        <v>135</v>
      </c>
      <c r="G96" s="217"/>
      <c r="H96" s="220">
        <v>1907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123</v>
      </c>
      <c r="AU96" s="226" t="s">
        <v>80</v>
      </c>
      <c r="AV96" s="13" t="s">
        <v>80</v>
      </c>
      <c r="AW96" s="13" t="s">
        <v>34</v>
      </c>
      <c r="AX96" s="13" t="s">
        <v>78</v>
      </c>
      <c r="AY96" s="226" t="s">
        <v>112</v>
      </c>
    </row>
    <row r="97" s="2" customFormat="1" ht="24.15" customHeight="1">
      <c r="A97" s="39"/>
      <c r="B97" s="40"/>
      <c r="C97" s="198" t="s">
        <v>119</v>
      </c>
      <c r="D97" s="198" t="s">
        <v>114</v>
      </c>
      <c r="E97" s="199" t="s">
        <v>136</v>
      </c>
      <c r="F97" s="200" t="s">
        <v>137</v>
      </c>
      <c r="G97" s="201" t="s">
        <v>138</v>
      </c>
      <c r="H97" s="202">
        <v>10</v>
      </c>
      <c r="I97" s="203"/>
      <c r="J97" s="204">
        <f>ROUND(I97*H97,2)</f>
        <v>0</v>
      </c>
      <c r="K97" s="200" t="s">
        <v>118</v>
      </c>
      <c r="L97" s="45"/>
      <c r="M97" s="205" t="s">
        <v>19</v>
      </c>
      <c r="N97" s="206" t="s">
        <v>44</v>
      </c>
      <c r="O97" s="85"/>
      <c r="P97" s="207">
        <f>O97*H97</f>
        <v>0</v>
      </c>
      <c r="Q97" s="207">
        <v>0</v>
      </c>
      <c r="R97" s="207">
        <f>Q97*H97</f>
        <v>0</v>
      </c>
      <c r="S97" s="207">
        <v>0.040000000000000001</v>
      </c>
      <c r="T97" s="208">
        <f>S97*H97</f>
        <v>0.40000000000000002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9" t="s">
        <v>119</v>
      </c>
      <c r="AT97" s="209" t="s">
        <v>114</v>
      </c>
      <c r="AU97" s="209" t="s">
        <v>80</v>
      </c>
      <c r="AY97" s="18" t="s">
        <v>112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8" t="s">
        <v>78</v>
      </c>
      <c r="BK97" s="210">
        <f>ROUND(I97*H97,2)</f>
        <v>0</v>
      </c>
      <c r="BL97" s="18" t="s">
        <v>119</v>
      </c>
      <c r="BM97" s="209" t="s">
        <v>139</v>
      </c>
    </row>
    <row r="98" s="2" customFormat="1">
      <c r="A98" s="39"/>
      <c r="B98" s="40"/>
      <c r="C98" s="41"/>
      <c r="D98" s="211" t="s">
        <v>121</v>
      </c>
      <c r="E98" s="41"/>
      <c r="F98" s="212" t="s">
        <v>140</v>
      </c>
      <c r="G98" s="41"/>
      <c r="H98" s="41"/>
      <c r="I98" s="213"/>
      <c r="J98" s="41"/>
      <c r="K98" s="41"/>
      <c r="L98" s="45"/>
      <c r="M98" s="214"/>
      <c r="N98" s="21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121</v>
      </c>
      <c r="AU98" s="18" t="s">
        <v>80</v>
      </c>
    </row>
    <row r="99" s="13" customFormat="1">
      <c r="A99" s="13"/>
      <c r="B99" s="216"/>
      <c r="C99" s="217"/>
      <c r="D99" s="211" t="s">
        <v>123</v>
      </c>
      <c r="E99" s="218" t="s">
        <v>19</v>
      </c>
      <c r="F99" s="219" t="s">
        <v>141</v>
      </c>
      <c r="G99" s="217"/>
      <c r="H99" s="220">
        <v>10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123</v>
      </c>
      <c r="AU99" s="226" t="s">
        <v>80</v>
      </c>
      <c r="AV99" s="13" t="s">
        <v>80</v>
      </c>
      <c r="AW99" s="13" t="s">
        <v>34</v>
      </c>
      <c r="AX99" s="13" t="s">
        <v>78</v>
      </c>
      <c r="AY99" s="226" t="s">
        <v>112</v>
      </c>
    </row>
    <row r="100" s="14" customFormat="1">
      <c r="A100" s="14"/>
      <c r="B100" s="227"/>
      <c r="C100" s="228"/>
      <c r="D100" s="211" t="s">
        <v>123</v>
      </c>
      <c r="E100" s="229" t="s">
        <v>19</v>
      </c>
      <c r="F100" s="230" t="s">
        <v>142</v>
      </c>
      <c r="G100" s="228"/>
      <c r="H100" s="229" t="s">
        <v>19</v>
      </c>
      <c r="I100" s="231"/>
      <c r="J100" s="228"/>
      <c r="K100" s="228"/>
      <c r="L100" s="232"/>
      <c r="M100" s="233"/>
      <c r="N100" s="234"/>
      <c r="O100" s="234"/>
      <c r="P100" s="234"/>
      <c r="Q100" s="234"/>
      <c r="R100" s="234"/>
      <c r="S100" s="234"/>
      <c r="T100" s="23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6" t="s">
        <v>123</v>
      </c>
      <c r="AU100" s="236" t="s">
        <v>80</v>
      </c>
      <c r="AV100" s="14" t="s">
        <v>78</v>
      </c>
      <c r="AW100" s="14" t="s">
        <v>34</v>
      </c>
      <c r="AX100" s="14" t="s">
        <v>73</v>
      </c>
      <c r="AY100" s="236" t="s">
        <v>112</v>
      </c>
    </row>
    <row r="101" s="12" customFormat="1" ht="22.8" customHeight="1">
      <c r="A101" s="12"/>
      <c r="B101" s="182"/>
      <c r="C101" s="183"/>
      <c r="D101" s="184" t="s">
        <v>72</v>
      </c>
      <c r="E101" s="196" t="s">
        <v>119</v>
      </c>
      <c r="F101" s="196" t="s">
        <v>143</v>
      </c>
      <c r="G101" s="183"/>
      <c r="H101" s="183"/>
      <c r="I101" s="186"/>
      <c r="J101" s="197">
        <f>BK101</f>
        <v>0</v>
      </c>
      <c r="K101" s="183"/>
      <c r="L101" s="188"/>
      <c r="M101" s="189"/>
      <c r="N101" s="190"/>
      <c r="O101" s="190"/>
      <c r="P101" s="191">
        <f>SUM(P102:P105)</f>
        <v>0</v>
      </c>
      <c r="Q101" s="190"/>
      <c r="R101" s="191">
        <f>SUM(R102:R105)</f>
        <v>0</v>
      </c>
      <c r="S101" s="190"/>
      <c r="T101" s="192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3" t="s">
        <v>78</v>
      </c>
      <c r="AT101" s="194" t="s">
        <v>72</v>
      </c>
      <c r="AU101" s="194" t="s">
        <v>78</v>
      </c>
      <c r="AY101" s="193" t="s">
        <v>112</v>
      </c>
      <c r="BK101" s="195">
        <f>SUM(BK102:BK105)</f>
        <v>0</v>
      </c>
    </row>
    <row r="102" s="2" customFormat="1" ht="24.15" customHeight="1">
      <c r="A102" s="39"/>
      <c r="B102" s="40"/>
      <c r="C102" s="198" t="s">
        <v>144</v>
      </c>
      <c r="D102" s="198" t="s">
        <v>114</v>
      </c>
      <c r="E102" s="199" t="s">
        <v>145</v>
      </c>
      <c r="F102" s="200" t="s">
        <v>146</v>
      </c>
      <c r="G102" s="201" t="s">
        <v>117</v>
      </c>
      <c r="H102" s="202">
        <v>665</v>
      </c>
      <c r="I102" s="203"/>
      <c r="J102" s="204">
        <f>ROUND(I102*H102,2)</f>
        <v>0</v>
      </c>
      <c r="K102" s="200" t="s">
        <v>118</v>
      </c>
      <c r="L102" s="45"/>
      <c r="M102" s="205" t="s">
        <v>19</v>
      </c>
      <c r="N102" s="206" t="s">
        <v>44</v>
      </c>
      <c r="O102" s="85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9" t="s">
        <v>119</v>
      </c>
      <c r="AT102" s="209" t="s">
        <v>114</v>
      </c>
      <c r="AU102" s="209" t="s">
        <v>80</v>
      </c>
      <c r="AY102" s="18" t="s">
        <v>112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8" t="s">
        <v>78</v>
      </c>
      <c r="BK102" s="210">
        <f>ROUND(I102*H102,2)</f>
        <v>0</v>
      </c>
      <c r="BL102" s="18" t="s">
        <v>119</v>
      </c>
      <c r="BM102" s="209" t="s">
        <v>147</v>
      </c>
    </row>
    <row r="103" s="2" customFormat="1">
      <c r="A103" s="39"/>
      <c r="B103" s="40"/>
      <c r="C103" s="41"/>
      <c r="D103" s="211" t="s">
        <v>121</v>
      </c>
      <c r="E103" s="41"/>
      <c r="F103" s="212" t="s">
        <v>148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121</v>
      </c>
      <c r="AU103" s="18" t="s">
        <v>80</v>
      </c>
    </row>
    <row r="104" s="14" customFormat="1">
      <c r="A104" s="14"/>
      <c r="B104" s="227"/>
      <c r="C104" s="228"/>
      <c r="D104" s="211" t="s">
        <v>123</v>
      </c>
      <c r="E104" s="229" t="s">
        <v>19</v>
      </c>
      <c r="F104" s="230" t="s">
        <v>149</v>
      </c>
      <c r="G104" s="228"/>
      <c r="H104" s="229" t="s">
        <v>19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6" t="s">
        <v>123</v>
      </c>
      <c r="AU104" s="236" t="s">
        <v>80</v>
      </c>
      <c r="AV104" s="14" t="s">
        <v>78</v>
      </c>
      <c r="AW104" s="14" t="s">
        <v>34</v>
      </c>
      <c r="AX104" s="14" t="s">
        <v>73</v>
      </c>
      <c r="AY104" s="236" t="s">
        <v>112</v>
      </c>
    </row>
    <row r="105" s="13" customFormat="1">
      <c r="A105" s="13"/>
      <c r="B105" s="216"/>
      <c r="C105" s="217"/>
      <c r="D105" s="211" t="s">
        <v>123</v>
      </c>
      <c r="E105" s="218" t="s">
        <v>19</v>
      </c>
      <c r="F105" s="219" t="s">
        <v>150</v>
      </c>
      <c r="G105" s="217"/>
      <c r="H105" s="220">
        <v>665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123</v>
      </c>
      <c r="AU105" s="226" t="s">
        <v>80</v>
      </c>
      <c r="AV105" s="13" t="s">
        <v>80</v>
      </c>
      <c r="AW105" s="13" t="s">
        <v>34</v>
      </c>
      <c r="AX105" s="13" t="s">
        <v>78</v>
      </c>
      <c r="AY105" s="226" t="s">
        <v>112</v>
      </c>
    </row>
    <row r="106" s="12" customFormat="1" ht="22.8" customHeight="1">
      <c r="A106" s="12"/>
      <c r="B106" s="182"/>
      <c r="C106" s="183"/>
      <c r="D106" s="184" t="s">
        <v>72</v>
      </c>
      <c r="E106" s="196" t="s">
        <v>144</v>
      </c>
      <c r="F106" s="196" t="s">
        <v>151</v>
      </c>
      <c r="G106" s="183"/>
      <c r="H106" s="183"/>
      <c r="I106" s="186"/>
      <c r="J106" s="197">
        <f>BK106</f>
        <v>0</v>
      </c>
      <c r="K106" s="183"/>
      <c r="L106" s="188"/>
      <c r="M106" s="189"/>
      <c r="N106" s="190"/>
      <c r="O106" s="190"/>
      <c r="P106" s="191">
        <f>SUM(P107:P148)</f>
        <v>0</v>
      </c>
      <c r="Q106" s="190"/>
      <c r="R106" s="191">
        <f>SUM(R107:R148)</f>
        <v>146.07447999999999</v>
      </c>
      <c r="S106" s="190"/>
      <c r="T106" s="192">
        <f>SUM(T107:T148)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3" t="s">
        <v>78</v>
      </c>
      <c r="AT106" s="194" t="s">
        <v>72</v>
      </c>
      <c r="AU106" s="194" t="s">
        <v>78</v>
      </c>
      <c r="AY106" s="193" t="s">
        <v>112</v>
      </c>
      <c r="BK106" s="195">
        <f>SUM(BK107:BK148)</f>
        <v>0</v>
      </c>
    </row>
    <row r="107" s="2" customFormat="1" ht="14.4" customHeight="1">
      <c r="A107" s="39"/>
      <c r="B107" s="40"/>
      <c r="C107" s="198" t="s">
        <v>152</v>
      </c>
      <c r="D107" s="198" t="s">
        <v>114</v>
      </c>
      <c r="E107" s="199" t="s">
        <v>153</v>
      </c>
      <c r="F107" s="200" t="s">
        <v>154</v>
      </c>
      <c r="G107" s="201" t="s">
        <v>117</v>
      </c>
      <c r="H107" s="202">
        <v>1880</v>
      </c>
      <c r="I107" s="203"/>
      <c r="J107" s="204">
        <f>ROUND(I107*H107,2)</f>
        <v>0</v>
      </c>
      <c r="K107" s="200" t="s">
        <v>118</v>
      </c>
      <c r="L107" s="45"/>
      <c r="M107" s="205" t="s">
        <v>19</v>
      </c>
      <c r="N107" s="206" t="s">
        <v>44</v>
      </c>
      <c r="O107" s="85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9" t="s">
        <v>119</v>
      </c>
      <c r="AT107" s="209" t="s">
        <v>114</v>
      </c>
      <c r="AU107" s="209" t="s">
        <v>80</v>
      </c>
      <c r="AY107" s="18" t="s">
        <v>112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78</v>
      </c>
      <c r="BK107" s="210">
        <f>ROUND(I107*H107,2)</f>
        <v>0</v>
      </c>
      <c r="BL107" s="18" t="s">
        <v>119</v>
      </c>
      <c r="BM107" s="209" t="s">
        <v>155</v>
      </c>
    </row>
    <row r="108" s="14" customFormat="1">
      <c r="A108" s="14"/>
      <c r="B108" s="227"/>
      <c r="C108" s="228"/>
      <c r="D108" s="211" t="s">
        <v>123</v>
      </c>
      <c r="E108" s="229" t="s">
        <v>19</v>
      </c>
      <c r="F108" s="230" t="s">
        <v>156</v>
      </c>
      <c r="G108" s="228"/>
      <c r="H108" s="229" t="s">
        <v>19</v>
      </c>
      <c r="I108" s="231"/>
      <c r="J108" s="228"/>
      <c r="K108" s="228"/>
      <c r="L108" s="232"/>
      <c r="M108" s="233"/>
      <c r="N108" s="234"/>
      <c r="O108" s="234"/>
      <c r="P108" s="234"/>
      <c r="Q108" s="234"/>
      <c r="R108" s="234"/>
      <c r="S108" s="234"/>
      <c r="T108" s="23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6" t="s">
        <v>123</v>
      </c>
      <c r="AU108" s="236" t="s">
        <v>80</v>
      </c>
      <c r="AV108" s="14" t="s">
        <v>78</v>
      </c>
      <c r="AW108" s="14" t="s">
        <v>34</v>
      </c>
      <c r="AX108" s="14" t="s">
        <v>73</v>
      </c>
      <c r="AY108" s="236" t="s">
        <v>112</v>
      </c>
    </row>
    <row r="109" s="13" customFormat="1">
      <c r="A109" s="13"/>
      <c r="B109" s="216"/>
      <c r="C109" s="217"/>
      <c r="D109" s="211" t="s">
        <v>123</v>
      </c>
      <c r="E109" s="218" t="s">
        <v>19</v>
      </c>
      <c r="F109" s="219" t="s">
        <v>157</v>
      </c>
      <c r="G109" s="217"/>
      <c r="H109" s="220">
        <v>835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123</v>
      </c>
      <c r="AU109" s="226" t="s">
        <v>80</v>
      </c>
      <c r="AV109" s="13" t="s">
        <v>80</v>
      </c>
      <c r="AW109" s="13" t="s">
        <v>34</v>
      </c>
      <c r="AX109" s="13" t="s">
        <v>73</v>
      </c>
      <c r="AY109" s="226" t="s">
        <v>112</v>
      </c>
    </row>
    <row r="110" s="13" customFormat="1">
      <c r="A110" s="13"/>
      <c r="B110" s="216"/>
      <c r="C110" s="217"/>
      <c r="D110" s="211" t="s">
        <v>123</v>
      </c>
      <c r="E110" s="218" t="s">
        <v>19</v>
      </c>
      <c r="F110" s="219" t="s">
        <v>158</v>
      </c>
      <c r="G110" s="217"/>
      <c r="H110" s="220">
        <v>1045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6" t="s">
        <v>123</v>
      </c>
      <c r="AU110" s="226" t="s">
        <v>80</v>
      </c>
      <c r="AV110" s="13" t="s">
        <v>80</v>
      </c>
      <c r="AW110" s="13" t="s">
        <v>34</v>
      </c>
      <c r="AX110" s="13" t="s">
        <v>73</v>
      </c>
      <c r="AY110" s="226" t="s">
        <v>112</v>
      </c>
    </row>
    <row r="111" s="15" customFormat="1">
      <c r="A111" s="15"/>
      <c r="B111" s="237"/>
      <c r="C111" s="238"/>
      <c r="D111" s="211" t="s">
        <v>123</v>
      </c>
      <c r="E111" s="239" t="s">
        <v>19</v>
      </c>
      <c r="F111" s="240" t="s">
        <v>159</v>
      </c>
      <c r="G111" s="238"/>
      <c r="H111" s="241">
        <v>1880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47" t="s">
        <v>123</v>
      </c>
      <c r="AU111" s="247" t="s">
        <v>80</v>
      </c>
      <c r="AV111" s="15" t="s">
        <v>119</v>
      </c>
      <c r="AW111" s="15" t="s">
        <v>34</v>
      </c>
      <c r="AX111" s="15" t="s">
        <v>78</v>
      </c>
      <c r="AY111" s="247" t="s">
        <v>112</v>
      </c>
    </row>
    <row r="112" s="2" customFormat="1" ht="37.8" customHeight="1">
      <c r="A112" s="39"/>
      <c r="B112" s="40"/>
      <c r="C112" s="198" t="s">
        <v>160</v>
      </c>
      <c r="D112" s="198" t="s">
        <v>114</v>
      </c>
      <c r="E112" s="199" t="s">
        <v>161</v>
      </c>
      <c r="F112" s="200" t="s">
        <v>162</v>
      </c>
      <c r="G112" s="201" t="s">
        <v>117</v>
      </c>
      <c r="H112" s="202">
        <v>1975</v>
      </c>
      <c r="I112" s="203"/>
      <c r="J112" s="204">
        <f>ROUND(I112*H112,2)</f>
        <v>0</v>
      </c>
      <c r="K112" s="200" t="s">
        <v>118</v>
      </c>
      <c r="L112" s="45"/>
      <c r="M112" s="205" t="s">
        <v>19</v>
      </c>
      <c r="N112" s="206" t="s">
        <v>44</v>
      </c>
      <c r="O112" s="85"/>
      <c r="P112" s="207">
        <f>O112*H112</f>
        <v>0</v>
      </c>
      <c r="Q112" s="207">
        <v>0.059089999999999997</v>
      </c>
      <c r="R112" s="207">
        <f>Q112*H112</f>
        <v>116.70275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119</v>
      </c>
      <c r="AT112" s="209" t="s">
        <v>114</v>
      </c>
      <c r="AU112" s="209" t="s">
        <v>80</v>
      </c>
      <c r="AY112" s="18" t="s">
        <v>112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78</v>
      </c>
      <c r="BK112" s="210">
        <f>ROUND(I112*H112,2)</f>
        <v>0</v>
      </c>
      <c r="BL112" s="18" t="s">
        <v>119</v>
      </c>
      <c r="BM112" s="209" t="s">
        <v>163</v>
      </c>
    </row>
    <row r="113" s="2" customFormat="1">
      <c r="A113" s="39"/>
      <c r="B113" s="40"/>
      <c r="C113" s="41"/>
      <c r="D113" s="211" t="s">
        <v>121</v>
      </c>
      <c r="E113" s="41"/>
      <c r="F113" s="212" t="s">
        <v>164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121</v>
      </c>
      <c r="AU113" s="18" t="s">
        <v>80</v>
      </c>
    </row>
    <row r="114" s="14" customFormat="1">
      <c r="A114" s="14"/>
      <c r="B114" s="227"/>
      <c r="C114" s="228"/>
      <c r="D114" s="211" t="s">
        <v>123</v>
      </c>
      <c r="E114" s="229" t="s">
        <v>19</v>
      </c>
      <c r="F114" s="230" t="s">
        <v>156</v>
      </c>
      <c r="G114" s="228"/>
      <c r="H114" s="229" t="s">
        <v>19</v>
      </c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6" t="s">
        <v>123</v>
      </c>
      <c r="AU114" s="236" t="s">
        <v>80</v>
      </c>
      <c r="AV114" s="14" t="s">
        <v>78</v>
      </c>
      <c r="AW114" s="14" t="s">
        <v>34</v>
      </c>
      <c r="AX114" s="14" t="s">
        <v>73</v>
      </c>
      <c r="AY114" s="236" t="s">
        <v>112</v>
      </c>
    </row>
    <row r="115" s="13" customFormat="1">
      <c r="A115" s="13"/>
      <c r="B115" s="216"/>
      <c r="C115" s="217"/>
      <c r="D115" s="211" t="s">
        <v>123</v>
      </c>
      <c r="E115" s="218" t="s">
        <v>19</v>
      </c>
      <c r="F115" s="219" t="s">
        <v>157</v>
      </c>
      <c r="G115" s="217"/>
      <c r="H115" s="220">
        <v>835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6" t="s">
        <v>123</v>
      </c>
      <c r="AU115" s="226" t="s">
        <v>80</v>
      </c>
      <c r="AV115" s="13" t="s">
        <v>80</v>
      </c>
      <c r="AW115" s="13" t="s">
        <v>34</v>
      </c>
      <c r="AX115" s="13" t="s">
        <v>73</v>
      </c>
      <c r="AY115" s="226" t="s">
        <v>112</v>
      </c>
    </row>
    <row r="116" s="13" customFormat="1">
      <c r="A116" s="13"/>
      <c r="B116" s="216"/>
      <c r="C116" s="217"/>
      <c r="D116" s="211" t="s">
        <v>123</v>
      </c>
      <c r="E116" s="218" t="s">
        <v>19</v>
      </c>
      <c r="F116" s="219" t="s">
        <v>158</v>
      </c>
      <c r="G116" s="217"/>
      <c r="H116" s="220">
        <v>1045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123</v>
      </c>
      <c r="AU116" s="226" t="s">
        <v>80</v>
      </c>
      <c r="AV116" s="13" t="s">
        <v>80</v>
      </c>
      <c r="AW116" s="13" t="s">
        <v>34</v>
      </c>
      <c r="AX116" s="13" t="s">
        <v>73</v>
      </c>
      <c r="AY116" s="226" t="s">
        <v>112</v>
      </c>
    </row>
    <row r="117" s="14" customFormat="1">
      <c r="A117" s="14"/>
      <c r="B117" s="227"/>
      <c r="C117" s="228"/>
      <c r="D117" s="211" t="s">
        <v>123</v>
      </c>
      <c r="E117" s="229" t="s">
        <v>19</v>
      </c>
      <c r="F117" s="230" t="s">
        <v>165</v>
      </c>
      <c r="G117" s="228"/>
      <c r="H117" s="229" t="s">
        <v>19</v>
      </c>
      <c r="I117" s="231"/>
      <c r="J117" s="228"/>
      <c r="K117" s="228"/>
      <c r="L117" s="232"/>
      <c r="M117" s="233"/>
      <c r="N117" s="234"/>
      <c r="O117" s="234"/>
      <c r="P117" s="234"/>
      <c r="Q117" s="234"/>
      <c r="R117" s="234"/>
      <c r="S117" s="234"/>
      <c r="T117" s="23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6" t="s">
        <v>123</v>
      </c>
      <c r="AU117" s="236" t="s">
        <v>80</v>
      </c>
      <c r="AV117" s="14" t="s">
        <v>78</v>
      </c>
      <c r="AW117" s="14" t="s">
        <v>34</v>
      </c>
      <c r="AX117" s="14" t="s">
        <v>73</v>
      </c>
      <c r="AY117" s="236" t="s">
        <v>112</v>
      </c>
    </row>
    <row r="118" s="13" customFormat="1">
      <c r="A118" s="13"/>
      <c r="B118" s="216"/>
      <c r="C118" s="217"/>
      <c r="D118" s="211" t="s">
        <v>123</v>
      </c>
      <c r="E118" s="218" t="s">
        <v>19</v>
      </c>
      <c r="F118" s="219" t="s">
        <v>166</v>
      </c>
      <c r="G118" s="217"/>
      <c r="H118" s="220">
        <v>59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123</v>
      </c>
      <c r="AU118" s="226" t="s">
        <v>80</v>
      </c>
      <c r="AV118" s="13" t="s">
        <v>80</v>
      </c>
      <c r="AW118" s="13" t="s">
        <v>34</v>
      </c>
      <c r="AX118" s="13" t="s">
        <v>73</v>
      </c>
      <c r="AY118" s="226" t="s">
        <v>112</v>
      </c>
    </row>
    <row r="119" s="13" customFormat="1">
      <c r="A119" s="13"/>
      <c r="B119" s="216"/>
      <c r="C119" s="217"/>
      <c r="D119" s="211" t="s">
        <v>123</v>
      </c>
      <c r="E119" s="218" t="s">
        <v>19</v>
      </c>
      <c r="F119" s="219" t="s">
        <v>167</v>
      </c>
      <c r="G119" s="217"/>
      <c r="H119" s="220">
        <v>21.5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123</v>
      </c>
      <c r="AU119" s="226" t="s">
        <v>80</v>
      </c>
      <c r="AV119" s="13" t="s">
        <v>80</v>
      </c>
      <c r="AW119" s="13" t="s">
        <v>34</v>
      </c>
      <c r="AX119" s="13" t="s">
        <v>73</v>
      </c>
      <c r="AY119" s="226" t="s">
        <v>112</v>
      </c>
    </row>
    <row r="120" s="13" customFormat="1">
      <c r="A120" s="13"/>
      <c r="B120" s="216"/>
      <c r="C120" s="217"/>
      <c r="D120" s="211" t="s">
        <v>123</v>
      </c>
      <c r="E120" s="218" t="s">
        <v>19</v>
      </c>
      <c r="F120" s="219" t="s">
        <v>168</v>
      </c>
      <c r="G120" s="217"/>
      <c r="H120" s="220">
        <v>14.5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123</v>
      </c>
      <c r="AU120" s="226" t="s">
        <v>80</v>
      </c>
      <c r="AV120" s="13" t="s">
        <v>80</v>
      </c>
      <c r="AW120" s="13" t="s">
        <v>34</v>
      </c>
      <c r="AX120" s="13" t="s">
        <v>73</v>
      </c>
      <c r="AY120" s="226" t="s">
        <v>112</v>
      </c>
    </row>
    <row r="121" s="15" customFormat="1">
      <c r="A121" s="15"/>
      <c r="B121" s="237"/>
      <c r="C121" s="238"/>
      <c r="D121" s="211" t="s">
        <v>123</v>
      </c>
      <c r="E121" s="239" t="s">
        <v>19</v>
      </c>
      <c r="F121" s="240" t="s">
        <v>159</v>
      </c>
      <c r="G121" s="238"/>
      <c r="H121" s="241">
        <v>1975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47" t="s">
        <v>123</v>
      </c>
      <c r="AU121" s="247" t="s">
        <v>80</v>
      </c>
      <c r="AV121" s="15" t="s">
        <v>119</v>
      </c>
      <c r="AW121" s="15" t="s">
        <v>34</v>
      </c>
      <c r="AX121" s="15" t="s">
        <v>78</v>
      </c>
      <c r="AY121" s="247" t="s">
        <v>112</v>
      </c>
    </row>
    <row r="122" s="2" customFormat="1" ht="24.15" customHeight="1">
      <c r="A122" s="39"/>
      <c r="B122" s="40"/>
      <c r="C122" s="198" t="s">
        <v>169</v>
      </c>
      <c r="D122" s="198" t="s">
        <v>114</v>
      </c>
      <c r="E122" s="199" t="s">
        <v>170</v>
      </c>
      <c r="F122" s="200" t="s">
        <v>171</v>
      </c>
      <c r="G122" s="201" t="s">
        <v>117</v>
      </c>
      <c r="H122" s="202">
        <v>1880</v>
      </c>
      <c r="I122" s="203"/>
      <c r="J122" s="204">
        <f>ROUND(I122*H122,2)</f>
        <v>0</v>
      </c>
      <c r="K122" s="200" t="s">
        <v>118</v>
      </c>
      <c r="L122" s="45"/>
      <c r="M122" s="205" t="s">
        <v>19</v>
      </c>
      <c r="N122" s="206" t="s">
        <v>44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119</v>
      </c>
      <c r="AT122" s="209" t="s">
        <v>114</v>
      </c>
      <c r="AU122" s="209" t="s">
        <v>80</v>
      </c>
      <c r="AY122" s="18" t="s">
        <v>112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78</v>
      </c>
      <c r="BK122" s="210">
        <f>ROUND(I122*H122,2)</f>
        <v>0</v>
      </c>
      <c r="BL122" s="18" t="s">
        <v>119</v>
      </c>
      <c r="BM122" s="209" t="s">
        <v>172</v>
      </c>
    </row>
    <row r="123" s="14" customFormat="1">
      <c r="A123" s="14"/>
      <c r="B123" s="227"/>
      <c r="C123" s="228"/>
      <c r="D123" s="211" t="s">
        <v>123</v>
      </c>
      <c r="E123" s="229" t="s">
        <v>19</v>
      </c>
      <c r="F123" s="230" t="s">
        <v>156</v>
      </c>
      <c r="G123" s="228"/>
      <c r="H123" s="229" t="s">
        <v>19</v>
      </c>
      <c r="I123" s="231"/>
      <c r="J123" s="228"/>
      <c r="K123" s="228"/>
      <c r="L123" s="232"/>
      <c r="M123" s="233"/>
      <c r="N123" s="234"/>
      <c r="O123" s="234"/>
      <c r="P123" s="234"/>
      <c r="Q123" s="234"/>
      <c r="R123" s="234"/>
      <c r="S123" s="234"/>
      <c r="T123" s="23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6" t="s">
        <v>123</v>
      </c>
      <c r="AU123" s="236" t="s">
        <v>80</v>
      </c>
      <c r="AV123" s="14" t="s">
        <v>78</v>
      </c>
      <c r="AW123" s="14" t="s">
        <v>34</v>
      </c>
      <c r="AX123" s="14" t="s">
        <v>73</v>
      </c>
      <c r="AY123" s="236" t="s">
        <v>112</v>
      </c>
    </row>
    <row r="124" s="13" customFormat="1">
      <c r="A124" s="13"/>
      <c r="B124" s="216"/>
      <c r="C124" s="217"/>
      <c r="D124" s="211" t="s">
        <v>123</v>
      </c>
      <c r="E124" s="218" t="s">
        <v>19</v>
      </c>
      <c r="F124" s="219" t="s">
        <v>157</v>
      </c>
      <c r="G124" s="217"/>
      <c r="H124" s="220">
        <v>835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123</v>
      </c>
      <c r="AU124" s="226" t="s">
        <v>80</v>
      </c>
      <c r="AV124" s="13" t="s">
        <v>80</v>
      </c>
      <c r="AW124" s="13" t="s">
        <v>34</v>
      </c>
      <c r="AX124" s="13" t="s">
        <v>73</v>
      </c>
      <c r="AY124" s="226" t="s">
        <v>112</v>
      </c>
    </row>
    <row r="125" s="13" customFormat="1">
      <c r="A125" s="13"/>
      <c r="B125" s="216"/>
      <c r="C125" s="217"/>
      <c r="D125" s="211" t="s">
        <v>123</v>
      </c>
      <c r="E125" s="218" t="s">
        <v>19</v>
      </c>
      <c r="F125" s="219" t="s">
        <v>158</v>
      </c>
      <c r="G125" s="217"/>
      <c r="H125" s="220">
        <v>1045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6" t="s">
        <v>123</v>
      </c>
      <c r="AU125" s="226" t="s">
        <v>80</v>
      </c>
      <c r="AV125" s="13" t="s">
        <v>80</v>
      </c>
      <c r="AW125" s="13" t="s">
        <v>34</v>
      </c>
      <c r="AX125" s="13" t="s">
        <v>73</v>
      </c>
      <c r="AY125" s="226" t="s">
        <v>112</v>
      </c>
    </row>
    <row r="126" s="15" customFormat="1">
      <c r="A126" s="15"/>
      <c r="B126" s="237"/>
      <c r="C126" s="238"/>
      <c r="D126" s="211" t="s">
        <v>123</v>
      </c>
      <c r="E126" s="239" t="s">
        <v>19</v>
      </c>
      <c r="F126" s="240" t="s">
        <v>159</v>
      </c>
      <c r="G126" s="238"/>
      <c r="H126" s="241">
        <v>1880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47" t="s">
        <v>123</v>
      </c>
      <c r="AU126" s="247" t="s">
        <v>80</v>
      </c>
      <c r="AV126" s="15" t="s">
        <v>119</v>
      </c>
      <c r="AW126" s="15" t="s">
        <v>34</v>
      </c>
      <c r="AX126" s="15" t="s">
        <v>78</v>
      </c>
      <c r="AY126" s="247" t="s">
        <v>112</v>
      </c>
    </row>
    <row r="127" s="2" customFormat="1" ht="37.8" customHeight="1">
      <c r="A127" s="39"/>
      <c r="B127" s="40"/>
      <c r="C127" s="198" t="s">
        <v>173</v>
      </c>
      <c r="D127" s="198" t="s">
        <v>114</v>
      </c>
      <c r="E127" s="199" t="s">
        <v>174</v>
      </c>
      <c r="F127" s="200" t="s">
        <v>175</v>
      </c>
      <c r="G127" s="201" t="s">
        <v>117</v>
      </c>
      <c r="H127" s="202">
        <v>95</v>
      </c>
      <c r="I127" s="203"/>
      <c r="J127" s="204">
        <f>ROUND(I127*H127,2)</f>
        <v>0</v>
      </c>
      <c r="K127" s="200" t="s">
        <v>118</v>
      </c>
      <c r="L127" s="45"/>
      <c r="M127" s="205" t="s">
        <v>19</v>
      </c>
      <c r="N127" s="206" t="s">
        <v>44</v>
      </c>
      <c r="O127" s="85"/>
      <c r="P127" s="207">
        <f>O127*H127</f>
        <v>0</v>
      </c>
      <c r="Q127" s="207">
        <v>0.14610000000000001</v>
      </c>
      <c r="R127" s="207">
        <f>Q127*H127</f>
        <v>13.8795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119</v>
      </c>
      <c r="AT127" s="209" t="s">
        <v>114</v>
      </c>
      <c r="AU127" s="209" t="s">
        <v>80</v>
      </c>
      <c r="AY127" s="18" t="s">
        <v>112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78</v>
      </c>
      <c r="BK127" s="210">
        <f>ROUND(I127*H127,2)</f>
        <v>0</v>
      </c>
      <c r="BL127" s="18" t="s">
        <v>119</v>
      </c>
      <c r="BM127" s="209" t="s">
        <v>176</v>
      </c>
    </row>
    <row r="128" s="2" customFormat="1">
      <c r="A128" s="39"/>
      <c r="B128" s="40"/>
      <c r="C128" s="41"/>
      <c r="D128" s="211" t="s">
        <v>121</v>
      </c>
      <c r="E128" s="41"/>
      <c r="F128" s="212" t="s">
        <v>177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121</v>
      </c>
      <c r="AU128" s="18" t="s">
        <v>80</v>
      </c>
    </row>
    <row r="129" s="14" customFormat="1">
      <c r="A129" s="14"/>
      <c r="B129" s="227"/>
      <c r="C129" s="228"/>
      <c r="D129" s="211" t="s">
        <v>123</v>
      </c>
      <c r="E129" s="229" t="s">
        <v>19</v>
      </c>
      <c r="F129" s="230" t="s">
        <v>165</v>
      </c>
      <c r="G129" s="228"/>
      <c r="H129" s="229" t="s">
        <v>19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6" t="s">
        <v>123</v>
      </c>
      <c r="AU129" s="236" t="s">
        <v>80</v>
      </c>
      <c r="AV129" s="14" t="s">
        <v>78</v>
      </c>
      <c r="AW129" s="14" t="s">
        <v>34</v>
      </c>
      <c r="AX129" s="14" t="s">
        <v>73</v>
      </c>
      <c r="AY129" s="236" t="s">
        <v>112</v>
      </c>
    </row>
    <row r="130" s="13" customFormat="1">
      <c r="A130" s="13"/>
      <c r="B130" s="216"/>
      <c r="C130" s="217"/>
      <c r="D130" s="211" t="s">
        <v>123</v>
      </c>
      <c r="E130" s="218" t="s">
        <v>19</v>
      </c>
      <c r="F130" s="219" t="s">
        <v>166</v>
      </c>
      <c r="G130" s="217"/>
      <c r="H130" s="220">
        <v>59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123</v>
      </c>
      <c r="AU130" s="226" t="s">
        <v>80</v>
      </c>
      <c r="AV130" s="13" t="s">
        <v>80</v>
      </c>
      <c r="AW130" s="13" t="s">
        <v>34</v>
      </c>
      <c r="AX130" s="13" t="s">
        <v>73</v>
      </c>
      <c r="AY130" s="226" t="s">
        <v>112</v>
      </c>
    </row>
    <row r="131" s="13" customFormat="1">
      <c r="A131" s="13"/>
      <c r="B131" s="216"/>
      <c r="C131" s="217"/>
      <c r="D131" s="211" t="s">
        <v>123</v>
      </c>
      <c r="E131" s="218" t="s">
        <v>19</v>
      </c>
      <c r="F131" s="219" t="s">
        <v>167</v>
      </c>
      <c r="G131" s="217"/>
      <c r="H131" s="220">
        <v>21.5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6" t="s">
        <v>123</v>
      </c>
      <c r="AU131" s="226" t="s">
        <v>80</v>
      </c>
      <c r="AV131" s="13" t="s">
        <v>80</v>
      </c>
      <c r="AW131" s="13" t="s">
        <v>34</v>
      </c>
      <c r="AX131" s="13" t="s">
        <v>73</v>
      </c>
      <c r="AY131" s="226" t="s">
        <v>112</v>
      </c>
    </row>
    <row r="132" s="13" customFormat="1">
      <c r="A132" s="13"/>
      <c r="B132" s="216"/>
      <c r="C132" s="217"/>
      <c r="D132" s="211" t="s">
        <v>123</v>
      </c>
      <c r="E132" s="218" t="s">
        <v>19</v>
      </c>
      <c r="F132" s="219" t="s">
        <v>168</v>
      </c>
      <c r="G132" s="217"/>
      <c r="H132" s="220">
        <v>14.5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123</v>
      </c>
      <c r="AU132" s="226" t="s">
        <v>80</v>
      </c>
      <c r="AV132" s="13" t="s">
        <v>80</v>
      </c>
      <c r="AW132" s="13" t="s">
        <v>34</v>
      </c>
      <c r="AX132" s="13" t="s">
        <v>73</v>
      </c>
      <c r="AY132" s="226" t="s">
        <v>112</v>
      </c>
    </row>
    <row r="133" s="15" customFormat="1">
      <c r="A133" s="15"/>
      <c r="B133" s="237"/>
      <c r="C133" s="238"/>
      <c r="D133" s="211" t="s">
        <v>123</v>
      </c>
      <c r="E133" s="239" t="s">
        <v>19</v>
      </c>
      <c r="F133" s="240" t="s">
        <v>159</v>
      </c>
      <c r="G133" s="238"/>
      <c r="H133" s="241">
        <v>95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7" t="s">
        <v>123</v>
      </c>
      <c r="AU133" s="247" t="s">
        <v>80</v>
      </c>
      <c r="AV133" s="15" t="s">
        <v>119</v>
      </c>
      <c r="AW133" s="15" t="s">
        <v>34</v>
      </c>
      <c r="AX133" s="15" t="s">
        <v>78</v>
      </c>
      <c r="AY133" s="247" t="s">
        <v>112</v>
      </c>
    </row>
    <row r="134" s="2" customFormat="1" ht="14.4" customHeight="1">
      <c r="A134" s="39"/>
      <c r="B134" s="40"/>
      <c r="C134" s="248" t="s">
        <v>178</v>
      </c>
      <c r="D134" s="248" t="s">
        <v>179</v>
      </c>
      <c r="E134" s="249" t="s">
        <v>180</v>
      </c>
      <c r="F134" s="250" t="s">
        <v>181</v>
      </c>
      <c r="G134" s="251" t="s">
        <v>117</v>
      </c>
      <c r="H134" s="252">
        <v>14.935000000000001</v>
      </c>
      <c r="I134" s="253"/>
      <c r="J134" s="254">
        <f>ROUND(I134*H134,2)</f>
        <v>0</v>
      </c>
      <c r="K134" s="250" t="s">
        <v>118</v>
      </c>
      <c r="L134" s="255"/>
      <c r="M134" s="256" t="s">
        <v>19</v>
      </c>
      <c r="N134" s="257" t="s">
        <v>44</v>
      </c>
      <c r="O134" s="85"/>
      <c r="P134" s="207">
        <f>O134*H134</f>
        <v>0</v>
      </c>
      <c r="Q134" s="207">
        <v>0.13100000000000001</v>
      </c>
      <c r="R134" s="207">
        <f>Q134*H134</f>
        <v>1.9564850000000003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169</v>
      </c>
      <c r="AT134" s="209" t="s">
        <v>179</v>
      </c>
      <c r="AU134" s="209" t="s">
        <v>80</v>
      </c>
      <c r="AY134" s="18" t="s">
        <v>112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78</v>
      </c>
      <c r="BK134" s="210">
        <f>ROUND(I134*H134,2)</f>
        <v>0</v>
      </c>
      <c r="BL134" s="18" t="s">
        <v>119</v>
      </c>
      <c r="BM134" s="209" t="s">
        <v>182</v>
      </c>
    </row>
    <row r="135" s="14" customFormat="1">
      <c r="A135" s="14"/>
      <c r="B135" s="227"/>
      <c r="C135" s="228"/>
      <c r="D135" s="211" t="s">
        <v>123</v>
      </c>
      <c r="E135" s="229" t="s">
        <v>19</v>
      </c>
      <c r="F135" s="230" t="s">
        <v>183</v>
      </c>
      <c r="G135" s="228"/>
      <c r="H135" s="229" t="s">
        <v>19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6" t="s">
        <v>123</v>
      </c>
      <c r="AU135" s="236" t="s">
        <v>80</v>
      </c>
      <c r="AV135" s="14" t="s">
        <v>78</v>
      </c>
      <c r="AW135" s="14" t="s">
        <v>34</v>
      </c>
      <c r="AX135" s="14" t="s">
        <v>73</v>
      </c>
      <c r="AY135" s="236" t="s">
        <v>112</v>
      </c>
    </row>
    <row r="136" s="14" customFormat="1">
      <c r="A136" s="14"/>
      <c r="B136" s="227"/>
      <c r="C136" s="228"/>
      <c r="D136" s="211" t="s">
        <v>123</v>
      </c>
      <c r="E136" s="229" t="s">
        <v>19</v>
      </c>
      <c r="F136" s="230" t="s">
        <v>165</v>
      </c>
      <c r="G136" s="228"/>
      <c r="H136" s="229" t="s">
        <v>19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6" t="s">
        <v>123</v>
      </c>
      <c r="AU136" s="236" t="s">
        <v>80</v>
      </c>
      <c r="AV136" s="14" t="s">
        <v>78</v>
      </c>
      <c r="AW136" s="14" t="s">
        <v>34</v>
      </c>
      <c r="AX136" s="14" t="s">
        <v>73</v>
      </c>
      <c r="AY136" s="236" t="s">
        <v>112</v>
      </c>
    </row>
    <row r="137" s="13" customFormat="1">
      <c r="A137" s="13"/>
      <c r="B137" s="216"/>
      <c r="C137" s="217"/>
      <c r="D137" s="211" t="s">
        <v>123</v>
      </c>
      <c r="E137" s="218" t="s">
        <v>19</v>
      </c>
      <c r="F137" s="219" t="s">
        <v>184</v>
      </c>
      <c r="G137" s="217"/>
      <c r="H137" s="220">
        <v>14.5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6" t="s">
        <v>123</v>
      </c>
      <c r="AU137" s="226" t="s">
        <v>80</v>
      </c>
      <c r="AV137" s="13" t="s">
        <v>80</v>
      </c>
      <c r="AW137" s="13" t="s">
        <v>34</v>
      </c>
      <c r="AX137" s="13" t="s">
        <v>78</v>
      </c>
      <c r="AY137" s="226" t="s">
        <v>112</v>
      </c>
    </row>
    <row r="138" s="13" customFormat="1">
      <c r="A138" s="13"/>
      <c r="B138" s="216"/>
      <c r="C138" s="217"/>
      <c r="D138" s="211" t="s">
        <v>123</v>
      </c>
      <c r="E138" s="217"/>
      <c r="F138" s="219" t="s">
        <v>185</v>
      </c>
      <c r="G138" s="217"/>
      <c r="H138" s="220">
        <v>14.935000000000001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123</v>
      </c>
      <c r="AU138" s="226" t="s">
        <v>80</v>
      </c>
      <c r="AV138" s="13" t="s">
        <v>80</v>
      </c>
      <c r="AW138" s="13" t="s">
        <v>4</v>
      </c>
      <c r="AX138" s="13" t="s">
        <v>78</v>
      </c>
      <c r="AY138" s="226" t="s">
        <v>112</v>
      </c>
    </row>
    <row r="139" s="2" customFormat="1" ht="14.4" customHeight="1">
      <c r="A139" s="39"/>
      <c r="B139" s="40"/>
      <c r="C139" s="248" t="s">
        <v>186</v>
      </c>
      <c r="D139" s="248" t="s">
        <v>179</v>
      </c>
      <c r="E139" s="249" t="s">
        <v>187</v>
      </c>
      <c r="F139" s="250" t="s">
        <v>188</v>
      </c>
      <c r="G139" s="251" t="s">
        <v>117</v>
      </c>
      <c r="H139" s="252">
        <v>22.145</v>
      </c>
      <c r="I139" s="253"/>
      <c r="J139" s="254">
        <f>ROUND(I139*H139,2)</f>
        <v>0</v>
      </c>
      <c r="K139" s="250" t="s">
        <v>118</v>
      </c>
      <c r="L139" s="255"/>
      <c r="M139" s="256" t="s">
        <v>19</v>
      </c>
      <c r="N139" s="257" t="s">
        <v>44</v>
      </c>
      <c r="O139" s="85"/>
      <c r="P139" s="207">
        <f>O139*H139</f>
        <v>0</v>
      </c>
      <c r="Q139" s="207">
        <v>0.13100000000000001</v>
      </c>
      <c r="R139" s="207">
        <f>Q139*H139</f>
        <v>2.900995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169</v>
      </c>
      <c r="AT139" s="209" t="s">
        <v>179</v>
      </c>
      <c r="AU139" s="209" t="s">
        <v>80</v>
      </c>
      <c r="AY139" s="18" t="s">
        <v>112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78</v>
      </c>
      <c r="BK139" s="210">
        <f>ROUND(I139*H139,2)</f>
        <v>0</v>
      </c>
      <c r="BL139" s="18" t="s">
        <v>119</v>
      </c>
      <c r="BM139" s="209" t="s">
        <v>189</v>
      </c>
    </row>
    <row r="140" s="14" customFormat="1">
      <c r="A140" s="14"/>
      <c r="B140" s="227"/>
      <c r="C140" s="228"/>
      <c r="D140" s="211" t="s">
        <v>123</v>
      </c>
      <c r="E140" s="229" t="s">
        <v>19</v>
      </c>
      <c r="F140" s="230" t="s">
        <v>183</v>
      </c>
      <c r="G140" s="228"/>
      <c r="H140" s="229" t="s">
        <v>19</v>
      </c>
      <c r="I140" s="231"/>
      <c r="J140" s="228"/>
      <c r="K140" s="228"/>
      <c r="L140" s="232"/>
      <c r="M140" s="233"/>
      <c r="N140" s="234"/>
      <c r="O140" s="234"/>
      <c r="P140" s="234"/>
      <c r="Q140" s="234"/>
      <c r="R140" s="234"/>
      <c r="S140" s="234"/>
      <c r="T140" s="23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6" t="s">
        <v>123</v>
      </c>
      <c r="AU140" s="236" t="s">
        <v>80</v>
      </c>
      <c r="AV140" s="14" t="s">
        <v>78</v>
      </c>
      <c r="AW140" s="14" t="s">
        <v>34</v>
      </c>
      <c r="AX140" s="14" t="s">
        <v>73</v>
      </c>
      <c r="AY140" s="236" t="s">
        <v>112</v>
      </c>
    </row>
    <row r="141" s="14" customFormat="1">
      <c r="A141" s="14"/>
      <c r="B141" s="227"/>
      <c r="C141" s="228"/>
      <c r="D141" s="211" t="s">
        <v>123</v>
      </c>
      <c r="E141" s="229" t="s">
        <v>19</v>
      </c>
      <c r="F141" s="230" t="s">
        <v>165</v>
      </c>
      <c r="G141" s="228"/>
      <c r="H141" s="229" t="s">
        <v>19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6" t="s">
        <v>123</v>
      </c>
      <c r="AU141" s="236" t="s">
        <v>80</v>
      </c>
      <c r="AV141" s="14" t="s">
        <v>78</v>
      </c>
      <c r="AW141" s="14" t="s">
        <v>34</v>
      </c>
      <c r="AX141" s="14" t="s">
        <v>73</v>
      </c>
      <c r="AY141" s="236" t="s">
        <v>112</v>
      </c>
    </row>
    <row r="142" s="13" customFormat="1">
      <c r="A142" s="13"/>
      <c r="B142" s="216"/>
      <c r="C142" s="217"/>
      <c r="D142" s="211" t="s">
        <v>123</v>
      </c>
      <c r="E142" s="218" t="s">
        <v>19</v>
      </c>
      <c r="F142" s="219" t="s">
        <v>190</v>
      </c>
      <c r="G142" s="217"/>
      <c r="H142" s="220">
        <v>21.5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123</v>
      </c>
      <c r="AU142" s="226" t="s">
        <v>80</v>
      </c>
      <c r="AV142" s="13" t="s">
        <v>80</v>
      </c>
      <c r="AW142" s="13" t="s">
        <v>34</v>
      </c>
      <c r="AX142" s="13" t="s">
        <v>78</v>
      </c>
      <c r="AY142" s="226" t="s">
        <v>112</v>
      </c>
    </row>
    <row r="143" s="13" customFormat="1">
      <c r="A143" s="13"/>
      <c r="B143" s="216"/>
      <c r="C143" s="217"/>
      <c r="D143" s="211" t="s">
        <v>123</v>
      </c>
      <c r="E143" s="217"/>
      <c r="F143" s="219" t="s">
        <v>191</v>
      </c>
      <c r="G143" s="217"/>
      <c r="H143" s="220">
        <v>22.145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6" t="s">
        <v>123</v>
      </c>
      <c r="AU143" s="226" t="s">
        <v>80</v>
      </c>
      <c r="AV143" s="13" t="s">
        <v>80</v>
      </c>
      <c r="AW143" s="13" t="s">
        <v>4</v>
      </c>
      <c r="AX143" s="13" t="s">
        <v>78</v>
      </c>
      <c r="AY143" s="226" t="s">
        <v>112</v>
      </c>
    </row>
    <row r="144" s="2" customFormat="1" ht="14.4" customHeight="1">
      <c r="A144" s="39"/>
      <c r="B144" s="40"/>
      <c r="C144" s="248" t="s">
        <v>192</v>
      </c>
      <c r="D144" s="248" t="s">
        <v>179</v>
      </c>
      <c r="E144" s="249" t="s">
        <v>193</v>
      </c>
      <c r="F144" s="250" t="s">
        <v>194</v>
      </c>
      <c r="G144" s="251" t="s">
        <v>117</v>
      </c>
      <c r="H144" s="252">
        <v>60.770000000000003</v>
      </c>
      <c r="I144" s="253"/>
      <c r="J144" s="254">
        <f>ROUND(I144*H144,2)</f>
        <v>0</v>
      </c>
      <c r="K144" s="250" t="s">
        <v>118</v>
      </c>
      <c r="L144" s="255"/>
      <c r="M144" s="256" t="s">
        <v>19</v>
      </c>
      <c r="N144" s="257" t="s">
        <v>44</v>
      </c>
      <c r="O144" s="85"/>
      <c r="P144" s="207">
        <f>O144*H144</f>
        <v>0</v>
      </c>
      <c r="Q144" s="207">
        <v>0.17499999999999999</v>
      </c>
      <c r="R144" s="207">
        <f>Q144*H144</f>
        <v>10.63475</v>
      </c>
      <c r="S144" s="207">
        <v>0</v>
      </c>
      <c r="T144" s="20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9" t="s">
        <v>169</v>
      </c>
      <c r="AT144" s="209" t="s">
        <v>179</v>
      </c>
      <c r="AU144" s="209" t="s">
        <v>80</v>
      </c>
      <c r="AY144" s="18" t="s">
        <v>112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8" t="s">
        <v>78</v>
      </c>
      <c r="BK144" s="210">
        <f>ROUND(I144*H144,2)</f>
        <v>0</v>
      </c>
      <c r="BL144" s="18" t="s">
        <v>119</v>
      </c>
      <c r="BM144" s="209" t="s">
        <v>195</v>
      </c>
    </row>
    <row r="145" s="14" customFormat="1">
      <c r="A145" s="14"/>
      <c r="B145" s="227"/>
      <c r="C145" s="228"/>
      <c r="D145" s="211" t="s">
        <v>123</v>
      </c>
      <c r="E145" s="229" t="s">
        <v>19</v>
      </c>
      <c r="F145" s="230" t="s">
        <v>183</v>
      </c>
      <c r="G145" s="228"/>
      <c r="H145" s="229" t="s">
        <v>19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6" t="s">
        <v>123</v>
      </c>
      <c r="AU145" s="236" t="s">
        <v>80</v>
      </c>
      <c r="AV145" s="14" t="s">
        <v>78</v>
      </c>
      <c r="AW145" s="14" t="s">
        <v>34</v>
      </c>
      <c r="AX145" s="14" t="s">
        <v>73</v>
      </c>
      <c r="AY145" s="236" t="s">
        <v>112</v>
      </c>
    </row>
    <row r="146" s="14" customFormat="1">
      <c r="A146" s="14"/>
      <c r="B146" s="227"/>
      <c r="C146" s="228"/>
      <c r="D146" s="211" t="s">
        <v>123</v>
      </c>
      <c r="E146" s="229" t="s">
        <v>19</v>
      </c>
      <c r="F146" s="230" t="s">
        <v>165</v>
      </c>
      <c r="G146" s="228"/>
      <c r="H146" s="229" t="s">
        <v>19</v>
      </c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6" t="s">
        <v>123</v>
      </c>
      <c r="AU146" s="236" t="s">
        <v>80</v>
      </c>
      <c r="AV146" s="14" t="s">
        <v>78</v>
      </c>
      <c r="AW146" s="14" t="s">
        <v>34</v>
      </c>
      <c r="AX146" s="14" t="s">
        <v>73</v>
      </c>
      <c r="AY146" s="236" t="s">
        <v>112</v>
      </c>
    </row>
    <row r="147" s="13" customFormat="1">
      <c r="A147" s="13"/>
      <c r="B147" s="216"/>
      <c r="C147" s="217"/>
      <c r="D147" s="211" t="s">
        <v>123</v>
      </c>
      <c r="E147" s="218" t="s">
        <v>19</v>
      </c>
      <c r="F147" s="219" t="s">
        <v>196</v>
      </c>
      <c r="G147" s="217"/>
      <c r="H147" s="220">
        <v>59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6" t="s">
        <v>123</v>
      </c>
      <c r="AU147" s="226" t="s">
        <v>80</v>
      </c>
      <c r="AV147" s="13" t="s">
        <v>80</v>
      </c>
      <c r="AW147" s="13" t="s">
        <v>34</v>
      </c>
      <c r="AX147" s="13" t="s">
        <v>78</v>
      </c>
      <c r="AY147" s="226" t="s">
        <v>112</v>
      </c>
    </row>
    <row r="148" s="13" customFormat="1">
      <c r="A148" s="13"/>
      <c r="B148" s="216"/>
      <c r="C148" s="217"/>
      <c r="D148" s="211" t="s">
        <v>123</v>
      </c>
      <c r="E148" s="217"/>
      <c r="F148" s="219" t="s">
        <v>197</v>
      </c>
      <c r="G148" s="217"/>
      <c r="H148" s="220">
        <v>60.770000000000003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6" t="s">
        <v>123</v>
      </c>
      <c r="AU148" s="226" t="s">
        <v>80</v>
      </c>
      <c r="AV148" s="13" t="s">
        <v>80</v>
      </c>
      <c r="AW148" s="13" t="s">
        <v>4</v>
      </c>
      <c r="AX148" s="13" t="s">
        <v>78</v>
      </c>
      <c r="AY148" s="226" t="s">
        <v>112</v>
      </c>
    </row>
    <row r="149" s="12" customFormat="1" ht="22.8" customHeight="1">
      <c r="A149" s="12"/>
      <c r="B149" s="182"/>
      <c r="C149" s="183"/>
      <c r="D149" s="184" t="s">
        <v>72</v>
      </c>
      <c r="E149" s="196" t="s">
        <v>173</v>
      </c>
      <c r="F149" s="196" t="s">
        <v>198</v>
      </c>
      <c r="G149" s="183"/>
      <c r="H149" s="183"/>
      <c r="I149" s="186"/>
      <c r="J149" s="197">
        <f>BK149</f>
        <v>0</v>
      </c>
      <c r="K149" s="183"/>
      <c r="L149" s="188"/>
      <c r="M149" s="189"/>
      <c r="N149" s="190"/>
      <c r="O149" s="190"/>
      <c r="P149" s="191">
        <f>SUM(P150:P187)</f>
        <v>0</v>
      </c>
      <c r="Q149" s="190"/>
      <c r="R149" s="191">
        <f>SUM(R150:R187)</f>
        <v>1.90733</v>
      </c>
      <c r="S149" s="190"/>
      <c r="T149" s="192">
        <f>SUM(T150:T187)</f>
        <v>360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3" t="s">
        <v>78</v>
      </c>
      <c r="AT149" s="194" t="s">
        <v>72</v>
      </c>
      <c r="AU149" s="194" t="s">
        <v>78</v>
      </c>
      <c r="AY149" s="193" t="s">
        <v>112</v>
      </c>
      <c r="BK149" s="195">
        <f>SUM(BK150:BK187)</f>
        <v>0</v>
      </c>
    </row>
    <row r="150" s="2" customFormat="1" ht="24.15" customHeight="1">
      <c r="A150" s="39"/>
      <c r="B150" s="40"/>
      <c r="C150" s="198" t="s">
        <v>199</v>
      </c>
      <c r="D150" s="198" t="s">
        <v>114</v>
      </c>
      <c r="E150" s="199" t="s">
        <v>200</v>
      </c>
      <c r="F150" s="200" t="s">
        <v>201</v>
      </c>
      <c r="G150" s="201" t="s">
        <v>202</v>
      </c>
      <c r="H150" s="202">
        <v>1</v>
      </c>
      <c r="I150" s="203"/>
      <c r="J150" s="204">
        <f>ROUND(I150*H150,2)</f>
        <v>0</v>
      </c>
      <c r="K150" s="200" t="s">
        <v>19</v>
      </c>
      <c r="L150" s="45"/>
      <c r="M150" s="205" t="s">
        <v>19</v>
      </c>
      <c r="N150" s="206" t="s">
        <v>44</v>
      </c>
      <c r="O150" s="85"/>
      <c r="P150" s="207">
        <f>O150*H150</f>
        <v>0</v>
      </c>
      <c r="Q150" s="207">
        <v>0.5</v>
      </c>
      <c r="R150" s="207">
        <f>Q150*H150</f>
        <v>0.5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119</v>
      </c>
      <c r="AT150" s="209" t="s">
        <v>114</v>
      </c>
      <c r="AU150" s="209" t="s">
        <v>80</v>
      </c>
      <c r="AY150" s="18" t="s">
        <v>112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78</v>
      </c>
      <c r="BK150" s="210">
        <f>ROUND(I150*H150,2)</f>
        <v>0</v>
      </c>
      <c r="BL150" s="18" t="s">
        <v>119</v>
      </c>
      <c r="BM150" s="209" t="s">
        <v>203</v>
      </c>
    </row>
    <row r="151" s="13" customFormat="1">
      <c r="A151" s="13"/>
      <c r="B151" s="216"/>
      <c r="C151" s="217"/>
      <c r="D151" s="211" t="s">
        <v>123</v>
      </c>
      <c r="E151" s="218" t="s">
        <v>19</v>
      </c>
      <c r="F151" s="219" t="s">
        <v>204</v>
      </c>
      <c r="G151" s="217"/>
      <c r="H151" s="220">
        <v>1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6" t="s">
        <v>123</v>
      </c>
      <c r="AU151" s="226" t="s">
        <v>80</v>
      </c>
      <c r="AV151" s="13" t="s">
        <v>80</v>
      </c>
      <c r="AW151" s="13" t="s">
        <v>34</v>
      </c>
      <c r="AX151" s="13" t="s">
        <v>78</v>
      </c>
      <c r="AY151" s="226" t="s">
        <v>112</v>
      </c>
    </row>
    <row r="152" s="2" customFormat="1" ht="24.15" customHeight="1">
      <c r="A152" s="39"/>
      <c r="B152" s="40"/>
      <c r="C152" s="198" t="s">
        <v>205</v>
      </c>
      <c r="D152" s="198" t="s">
        <v>114</v>
      </c>
      <c r="E152" s="199" t="s">
        <v>206</v>
      </c>
      <c r="F152" s="200" t="s">
        <v>207</v>
      </c>
      <c r="G152" s="201" t="s">
        <v>138</v>
      </c>
      <c r="H152" s="202">
        <v>10</v>
      </c>
      <c r="I152" s="203"/>
      <c r="J152" s="204">
        <f>ROUND(I152*H152,2)</f>
        <v>0</v>
      </c>
      <c r="K152" s="200" t="s">
        <v>118</v>
      </c>
      <c r="L152" s="45"/>
      <c r="M152" s="205" t="s">
        <v>19</v>
      </c>
      <c r="N152" s="206" t="s">
        <v>44</v>
      </c>
      <c r="O152" s="85"/>
      <c r="P152" s="207">
        <f>O152*H152</f>
        <v>0</v>
      </c>
      <c r="Q152" s="207">
        <v>0.10095</v>
      </c>
      <c r="R152" s="207">
        <f>Q152*H152</f>
        <v>1.0095000000000001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119</v>
      </c>
      <c r="AT152" s="209" t="s">
        <v>114</v>
      </c>
      <c r="AU152" s="209" t="s">
        <v>80</v>
      </c>
      <c r="AY152" s="18" t="s">
        <v>112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78</v>
      </c>
      <c r="BK152" s="210">
        <f>ROUND(I152*H152,2)</f>
        <v>0</v>
      </c>
      <c r="BL152" s="18" t="s">
        <v>119</v>
      </c>
      <c r="BM152" s="209" t="s">
        <v>208</v>
      </c>
    </row>
    <row r="153" s="2" customFormat="1">
      <c r="A153" s="39"/>
      <c r="B153" s="40"/>
      <c r="C153" s="41"/>
      <c r="D153" s="211" t="s">
        <v>121</v>
      </c>
      <c r="E153" s="41"/>
      <c r="F153" s="212" t="s">
        <v>209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80</v>
      </c>
    </row>
    <row r="154" s="13" customFormat="1">
      <c r="A154" s="13"/>
      <c r="B154" s="216"/>
      <c r="C154" s="217"/>
      <c r="D154" s="211" t="s">
        <v>123</v>
      </c>
      <c r="E154" s="218" t="s">
        <v>19</v>
      </c>
      <c r="F154" s="219" t="s">
        <v>210</v>
      </c>
      <c r="G154" s="217"/>
      <c r="H154" s="220">
        <v>10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6" t="s">
        <v>123</v>
      </c>
      <c r="AU154" s="226" t="s">
        <v>80</v>
      </c>
      <c r="AV154" s="13" t="s">
        <v>80</v>
      </c>
      <c r="AW154" s="13" t="s">
        <v>34</v>
      </c>
      <c r="AX154" s="13" t="s">
        <v>78</v>
      </c>
      <c r="AY154" s="226" t="s">
        <v>112</v>
      </c>
    </row>
    <row r="155" s="2" customFormat="1" ht="14.4" customHeight="1">
      <c r="A155" s="39"/>
      <c r="B155" s="40"/>
      <c r="C155" s="248" t="s">
        <v>8</v>
      </c>
      <c r="D155" s="248" t="s">
        <v>179</v>
      </c>
      <c r="E155" s="249" t="s">
        <v>211</v>
      </c>
      <c r="F155" s="250" t="s">
        <v>212</v>
      </c>
      <c r="G155" s="251" t="s">
        <v>138</v>
      </c>
      <c r="H155" s="252">
        <v>10</v>
      </c>
      <c r="I155" s="253"/>
      <c r="J155" s="254">
        <f>ROUND(I155*H155,2)</f>
        <v>0</v>
      </c>
      <c r="K155" s="250" t="s">
        <v>118</v>
      </c>
      <c r="L155" s="255"/>
      <c r="M155" s="256" t="s">
        <v>19</v>
      </c>
      <c r="N155" s="257" t="s">
        <v>44</v>
      </c>
      <c r="O155" s="85"/>
      <c r="P155" s="207">
        <f>O155*H155</f>
        <v>0</v>
      </c>
      <c r="Q155" s="207">
        <v>0.033500000000000002</v>
      </c>
      <c r="R155" s="207">
        <f>Q155*H155</f>
        <v>0.33500000000000002</v>
      </c>
      <c r="S155" s="207">
        <v>0</v>
      </c>
      <c r="T155" s="20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9" t="s">
        <v>169</v>
      </c>
      <c r="AT155" s="209" t="s">
        <v>179</v>
      </c>
      <c r="AU155" s="209" t="s">
        <v>80</v>
      </c>
      <c r="AY155" s="18" t="s">
        <v>112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8" t="s">
        <v>78</v>
      </c>
      <c r="BK155" s="210">
        <f>ROUND(I155*H155,2)</f>
        <v>0</v>
      </c>
      <c r="BL155" s="18" t="s">
        <v>119</v>
      </c>
      <c r="BM155" s="209" t="s">
        <v>213</v>
      </c>
    </row>
    <row r="156" s="2" customFormat="1" ht="24.15" customHeight="1">
      <c r="A156" s="39"/>
      <c r="B156" s="40"/>
      <c r="C156" s="198" t="s">
        <v>214</v>
      </c>
      <c r="D156" s="198" t="s">
        <v>114</v>
      </c>
      <c r="E156" s="199" t="s">
        <v>215</v>
      </c>
      <c r="F156" s="200" t="s">
        <v>216</v>
      </c>
      <c r="G156" s="201" t="s">
        <v>138</v>
      </c>
      <c r="H156" s="202">
        <v>103</v>
      </c>
      <c r="I156" s="203"/>
      <c r="J156" s="204">
        <f>ROUND(I156*H156,2)</f>
        <v>0</v>
      </c>
      <c r="K156" s="200" t="s">
        <v>118</v>
      </c>
      <c r="L156" s="45"/>
      <c r="M156" s="205" t="s">
        <v>19</v>
      </c>
      <c r="N156" s="206" t="s">
        <v>44</v>
      </c>
      <c r="O156" s="85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119</v>
      </c>
      <c r="AT156" s="209" t="s">
        <v>114</v>
      </c>
      <c r="AU156" s="209" t="s">
        <v>80</v>
      </c>
      <c r="AY156" s="18" t="s">
        <v>112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78</v>
      </c>
      <c r="BK156" s="210">
        <f>ROUND(I156*H156,2)</f>
        <v>0</v>
      </c>
      <c r="BL156" s="18" t="s">
        <v>119</v>
      </c>
      <c r="BM156" s="209" t="s">
        <v>217</v>
      </c>
    </row>
    <row r="157" s="2" customFormat="1">
      <c r="A157" s="39"/>
      <c r="B157" s="40"/>
      <c r="C157" s="41"/>
      <c r="D157" s="211" t="s">
        <v>121</v>
      </c>
      <c r="E157" s="41"/>
      <c r="F157" s="212" t="s">
        <v>218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121</v>
      </c>
      <c r="AU157" s="18" t="s">
        <v>80</v>
      </c>
    </row>
    <row r="158" s="14" customFormat="1">
      <c r="A158" s="14"/>
      <c r="B158" s="227"/>
      <c r="C158" s="228"/>
      <c r="D158" s="211" t="s">
        <v>123</v>
      </c>
      <c r="E158" s="229" t="s">
        <v>19</v>
      </c>
      <c r="F158" s="230" t="s">
        <v>219</v>
      </c>
      <c r="G158" s="228"/>
      <c r="H158" s="229" t="s">
        <v>19</v>
      </c>
      <c r="I158" s="231"/>
      <c r="J158" s="228"/>
      <c r="K158" s="228"/>
      <c r="L158" s="232"/>
      <c r="M158" s="233"/>
      <c r="N158" s="234"/>
      <c r="O158" s="234"/>
      <c r="P158" s="234"/>
      <c r="Q158" s="234"/>
      <c r="R158" s="234"/>
      <c r="S158" s="234"/>
      <c r="T158" s="23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6" t="s">
        <v>123</v>
      </c>
      <c r="AU158" s="236" t="s">
        <v>80</v>
      </c>
      <c r="AV158" s="14" t="s">
        <v>78</v>
      </c>
      <c r="AW158" s="14" t="s">
        <v>34</v>
      </c>
      <c r="AX158" s="14" t="s">
        <v>73</v>
      </c>
      <c r="AY158" s="236" t="s">
        <v>112</v>
      </c>
    </row>
    <row r="159" s="14" customFormat="1">
      <c r="A159" s="14"/>
      <c r="B159" s="227"/>
      <c r="C159" s="228"/>
      <c r="D159" s="211" t="s">
        <v>123</v>
      </c>
      <c r="E159" s="229" t="s">
        <v>19</v>
      </c>
      <c r="F159" s="230" t="s">
        <v>156</v>
      </c>
      <c r="G159" s="228"/>
      <c r="H159" s="229" t="s">
        <v>19</v>
      </c>
      <c r="I159" s="231"/>
      <c r="J159" s="228"/>
      <c r="K159" s="228"/>
      <c r="L159" s="232"/>
      <c r="M159" s="233"/>
      <c r="N159" s="234"/>
      <c r="O159" s="234"/>
      <c r="P159" s="234"/>
      <c r="Q159" s="234"/>
      <c r="R159" s="234"/>
      <c r="S159" s="234"/>
      <c r="T159" s="23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6" t="s">
        <v>123</v>
      </c>
      <c r="AU159" s="236" t="s">
        <v>80</v>
      </c>
      <c r="AV159" s="14" t="s">
        <v>78</v>
      </c>
      <c r="AW159" s="14" t="s">
        <v>34</v>
      </c>
      <c r="AX159" s="14" t="s">
        <v>73</v>
      </c>
      <c r="AY159" s="236" t="s">
        <v>112</v>
      </c>
    </row>
    <row r="160" s="13" customFormat="1">
      <c r="A160" s="13"/>
      <c r="B160" s="216"/>
      <c r="C160" s="217"/>
      <c r="D160" s="211" t="s">
        <v>123</v>
      </c>
      <c r="E160" s="218" t="s">
        <v>19</v>
      </c>
      <c r="F160" s="219" t="s">
        <v>220</v>
      </c>
      <c r="G160" s="217"/>
      <c r="H160" s="220">
        <v>31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123</v>
      </c>
      <c r="AU160" s="226" t="s">
        <v>80</v>
      </c>
      <c r="AV160" s="13" t="s">
        <v>80</v>
      </c>
      <c r="AW160" s="13" t="s">
        <v>34</v>
      </c>
      <c r="AX160" s="13" t="s">
        <v>73</v>
      </c>
      <c r="AY160" s="226" t="s">
        <v>112</v>
      </c>
    </row>
    <row r="161" s="13" customFormat="1">
      <c r="A161" s="13"/>
      <c r="B161" s="216"/>
      <c r="C161" s="217"/>
      <c r="D161" s="211" t="s">
        <v>123</v>
      </c>
      <c r="E161" s="218" t="s">
        <v>19</v>
      </c>
      <c r="F161" s="219" t="s">
        <v>221</v>
      </c>
      <c r="G161" s="217"/>
      <c r="H161" s="220">
        <v>72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6" t="s">
        <v>123</v>
      </c>
      <c r="AU161" s="226" t="s">
        <v>80</v>
      </c>
      <c r="AV161" s="13" t="s">
        <v>80</v>
      </c>
      <c r="AW161" s="13" t="s">
        <v>34</v>
      </c>
      <c r="AX161" s="13" t="s">
        <v>73</v>
      </c>
      <c r="AY161" s="226" t="s">
        <v>112</v>
      </c>
    </row>
    <row r="162" s="15" customFormat="1">
      <c r="A162" s="15"/>
      <c r="B162" s="237"/>
      <c r="C162" s="238"/>
      <c r="D162" s="211" t="s">
        <v>123</v>
      </c>
      <c r="E162" s="239" t="s">
        <v>19</v>
      </c>
      <c r="F162" s="240" t="s">
        <v>159</v>
      </c>
      <c r="G162" s="238"/>
      <c r="H162" s="241">
        <v>103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47" t="s">
        <v>123</v>
      </c>
      <c r="AU162" s="247" t="s">
        <v>80</v>
      </c>
      <c r="AV162" s="15" t="s">
        <v>119</v>
      </c>
      <c r="AW162" s="15" t="s">
        <v>34</v>
      </c>
      <c r="AX162" s="15" t="s">
        <v>78</v>
      </c>
      <c r="AY162" s="247" t="s">
        <v>112</v>
      </c>
    </row>
    <row r="163" s="2" customFormat="1" ht="24.15" customHeight="1">
      <c r="A163" s="39"/>
      <c r="B163" s="40"/>
      <c r="C163" s="198" t="s">
        <v>222</v>
      </c>
      <c r="D163" s="198" t="s">
        <v>114</v>
      </c>
      <c r="E163" s="199" t="s">
        <v>223</v>
      </c>
      <c r="F163" s="200" t="s">
        <v>224</v>
      </c>
      <c r="G163" s="201" t="s">
        <v>138</v>
      </c>
      <c r="H163" s="202">
        <v>103</v>
      </c>
      <c r="I163" s="203"/>
      <c r="J163" s="204">
        <f>ROUND(I163*H163,2)</f>
        <v>0</v>
      </c>
      <c r="K163" s="200" t="s">
        <v>118</v>
      </c>
      <c r="L163" s="45"/>
      <c r="M163" s="205" t="s">
        <v>19</v>
      </c>
      <c r="N163" s="206" t="s">
        <v>44</v>
      </c>
      <c r="O163" s="85"/>
      <c r="P163" s="207">
        <f>O163*H163</f>
        <v>0</v>
      </c>
      <c r="Q163" s="207">
        <v>0.00060999999999999997</v>
      </c>
      <c r="R163" s="207">
        <f>Q163*H163</f>
        <v>0.062829999999999997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119</v>
      </c>
      <c r="AT163" s="209" t="s">
        <v>114</v>
      </c>
      <c r="AU163" s="209" t="s">
        <v>80</v>
      </c>
      <c r="AY163" s="18" t="s">
        <v>112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78</v>
      </c>
      <c r="BK163" s="210">
        <f>ROUND(I163*H163,2)</f>
        <v>0</v>
      </c>
      <c r="BL163" s="18" t="s">
        <v>119</v>
      </c>
      <c r="BM163" s="209" t="s">
        <v>225</v>
      </c>
    </row>
    <row r="164" s="2" customFormat="1">
      <c r="A164" s="39"/>
      <c r="B164" s="40"/>
      <c r="C164" s="41"/>
      <c r="D164" s="211" t="s">
        <v>121</v>
      </c>
      <c r="E164" s="41"/>
      <c r="F164" s="212" t="s">
        <v>226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121</v>
      </c>
      <c r="AU164" s="18" t="s">
        <v>80</v>
      </c>
    </row>
    <row r="165" s="14" customFormat="1">
      <c r="A165" s="14"/>
      <c r="B165" s="227"/>
      <c r="C165" s="228"/>
      <c r="D165" s="211" t="s">
        <v>123</v>
      </c>
      <c r="E165" s="229" t="s">
        <v>19</v>
      </c>
      <c r="F165" s="230" t="s">
        <v>219</v>
      </c>
      <c r="G165" s="228"/>
      <c r="H165" s="229" t="s">
        <v>19</v>
      </c>
      <c r="I165" s="231"/>
      <c r="J165" s="228"/>
      <c r="K165" s="228"/>
      <c r="L165" s="232"/>
      <c r="M165" s="233"/>
      <c r="N165" s="234"/>
      <c r="O165" s="234"/>
      <c r="P165" s="234"/>
      <c r="Q165" s="234"/>
      <c r="R165" s="234"/>
      <c r="S165" s="234"/>
      <c r="T165" s="23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6" t="s">
        <v>123</v>
      </c>
      <c r="AU165" s="236" t="s">
        <v>80</v>
      </c>
      <c r="AV165" s="14" t="s">
        <v>78</v>
      </c>
      <c r="AW165" s="14" t="s">
        <v>34</v>
      </c>
      <c r="AX165" s="14" t="s">
        <v>73</v>
      </c>
      <c r="AY165" s="236" t="s">
        <v>112</v>
      </c>
    </row>
    <row r="166" s="14" customFormat="1">
      <c r="A166" s="14"/>
      <c r="B166" s="227"/>
      <c r="C166" s="228"/>
      <c r="D166" s="211" t="s">
        <v>123</v>
      </c>
      <c r="E166" s="229" t="s">
        <v>19</v>
      </c>
      <c r="F166" s="230" t="s">
        <v>156</v>
      </c>
      <c r="G166" s="228"/>
      <c r="H166" s="229" t="s">
        <v>19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6" t="s">
        <v>123</v>
      </c>
      <c r="AU166" s="236" t="s">
        <v>80</v>
      </c>
      <c r="AV166" s="14" t="s">
        <v>78</v>
      </c>
      <c r="AW166" s="14" t="s">
        <v>34</v>
      </c>
      <c r="AX166" s="14" t="s">
        <v>73</v>
      </c>
      <c r="AY166" s="236" t="s">
        <v>112</v>
      </c>
    </row>
    <row r="167" s="13" customFormat="1">
      <c r="A167" s="13"/>
      <c r="B167" s="216"/>
      <c r="C167" s="217"/>
      <c r="D167" s="211" t="s">
        <v>123</v>
      </c>
      <c r="E167" s="218" t="s">
        <v>19</v>
      </c>
      <c r="F167" s="219" t="s">
        <v>220</v>
      </c>
      <c r="G167" s="217"/>
      <c r="H167" s="220">
        <v>31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123</v>
      </c>
      <c r="AU167" s="226" t="s">
        <v>80</v>
      </c>
      <c r="AV167" s="13" t="s">
        <v>80</v>
      </c>
      <c r="AW167" s="13" t="s">
        <v>34</v>
      </c>
      <c r="AX167" s="13" t="s">
        <v>73</v>
      </c>
      <c r="AY167" s="226" t="s">
        <v>112</v>
      </c>
    </row>
    <row r="168" s="13" customFormat="1">
      <c r="A168" s="13"/>
      <c r="B168" s="216"/>
      <c r="C168" s="217"/>
      <c r="D168" s="211" t="s">
        <v>123</v>
      </c>
      <c r="E168" s="218" t="s">
        <v>19</v>
      </c>
      <c r="F168" s="219" t="s">
        <v>221</v>
      </c>
      <c r="G168" s="217"/>
      <c r="H168" s="220">
        <v>72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123</v>
      </c>
      <c r="AU168" s="226" t="s">
        <v>80</v>
      </c>
      <c r="AV168" s="13" t="s">
        <v>80</v>
      </c>
      <c r="AW168" s="13" t="s">
        <v>34</v>
      </c>
      <c r="AX168" s="13" t="s">
        <v>73</v>
      </c>
      <c r="AY168" s="226" t="s">
        <v>112</v>
      </c>
    </row>
    <row r="169" s="15" customFormat="1">
      <c r="A169" s="15"/>
      <c r="B169" s="237"/>
      <c r="C169" s="238"/>
      <c r="D169" s="211" t="s">
        <v>123</v>
      </c>
      <c r="E169" s="239" t="s">
        <v>19</v>
      </c>
      <c r="F169" s="240" t="s">
        <v>159</v>
      </c>
      <c r="G169" s="238"/>
      <c r="H169" s="241">
        <v>103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47" t="s">
        <v>123</v>
      </c>
      <c r="AU169" s="247" t="s">
        <v>80</v>
      </c>
      <c r="AV169" s="15" t="s">
        <v>119</v>
      </c>
      <c r="AW169" s="15" t="s">
        <v>34</v>
      </c>
      <c r="AX169" s="15" t="s">
        <v>78</v>
      </c>
      <c r="AY169" s="247" t="s">
        <v>112</v>
      </c>
    </row>
    <row r="170" s="2" customFormat="1" ht="14.4" customHeight="1">
      <c r="A170" s="39"/>
      <c r="B170" s="40"/>
      <c r="C170" s="198" t="s">
        <v>227</v>
      </c>
      <c r="D170" s="198" t="s">
        <v>114</v>
      </c>
      <c r="E170" s="199" t="s">
        <v>228</v>
      </c>
      <c r="F170" s="200" t="s">
        <v>229</v>
      </c>
      <c r="G170" s="201" t="s">
        <v>138</v>
      </c>
      <c r="H170" s="202">
        <v>103</v>
      </c>
      <c r="I170" s="203"/>
      <c r="J170" s="204">
        <f>ROUND(I170*H170,2)</f>
        <v>0</v>
      </c>
      <c r="K170" s="200" t="s">
        <v>118</v>
      </c>
      <c r="L170" s="45"/>
      <c r="M170" s="205" t="s">
        <v>19</v>
      </c>
      <c r="N170" s="206" t="s">
        <v>44</v>
      </c>
      <c r="O170" s="85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9" t="s">
        <v>119</v>
      </c>
      <c r="AT170" s="209" t="s">
        <v>114</v>
      </c>
      <c r="AU170" s="209" t="s">
        <v>80</v>
      </c>
      <c r="AY170" s="18" t="s">
        <v>112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8" t="s">
        <v>78</v>
      </c>
      <c r="BK170" s="210">
        <f>ROUND(I170*H170,2)</f>
        <v>0</v>
      </c>
      <c r="BL170" s="18" t="s">
        <v>119</v>
      </c>
      <c r="BM170" s="209" t="s">
        <v>230</v>
      </c>
    </row>
    <row r="171" s="2" customFormat="1">
      <c r="A171" s="39"/>
      <c r="B171" s="40"/>
      <c r="C171" s="41"/>
      <c r="D171" s="211" t="s">
        <v>121</v>
      </c>
      <c r="E171" s="41"/>
      <c r="F171" s="212" t="s">
        <v>231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121</v>
      </c>
      <c r="AU171" s="18" t="s">
        <v>80</v>
      </c>
    </row>
    <row r="172" s="14" customFormat="1">
      <c r="A172" s="14"/>
      <c r="B172" s="227"/>
      <c r="C172" s="228"/>
      <c r="D172" s="211" t="s">
        <v>123</v>
      </c>
      <c r="E172" s="229" t="s">
        <v>19</v>
      </c>
      <c r="F172" s="230" t="s">
        <v>219</v>
      </c>
      <c r="G172" s="228"/>
      <c r="H172" s="229" t="s">
        <v>19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6" t="s">
        <v>123</v>
      </c>
      <c r="AU172" s="236" t="s">
        <v>80</v>
      </c>
      <c r="AV172" s="14" t="s">
        <v>78</v>
      </c>
      <c r="AW172" s="14" t="s">
        <v>34</v>
      </c>
      <c r="AX172" s="14" t="s">
        <v>73</v>
      </c>
      <c r="AY172" s="236" t="s">
        <v>112</v>
      </c>
    </row>
    <row r="173" s="14" customFormat="1">
      <c r="A173" s="14"/>
      <c r="B173" s="227"/>
      <c r="C173" s="228"/>
      <c r="D173" s="211" t="s">
        <v>123</v>
      </c>
      <c r="E173" s="229" t="s">
        <v>19</v>
      </c>
      <c r="F173" s="230" t="s">
        <v>156</v>
      </c>
      <c r="G173" s="228"/>
      <c r="H173" s="229" t="s">
        <v>19</v>
      </c>
      <c r="I173" s="231"/>
      <c r="J173" s="228"/>
      <c r="K173" s="228"/>
      <c r="L173" s="232"/>
      <c r="M173" s="233"/>
      <c r="N173" s="234"/>
      <c r="O173" s="234"/>
      <c r="P173" s="234"/>
      <c r="Q173" s="234"/>
      <c r="R173" s="234"/>
      <c r="S173" s="234"/>
      <c r="T173" s="23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6" t="s">
        <v>123</v>
      </c>
      <c r="AU173" s="236" t="s">
        <v>80</v>
      </c>
      <c r="AV173" s="14" t="s">
        <v>78</v>
      </c>
      <c r="AW173" s="14" t="s">
        <v>34</v>
      </c>
      <c r="AX173" s="14" t="s">
        <v>73</v>
      </c>
      <c r="AY173" s="236" t="s">
        <v>112</v>
      </c>
    </row>
    <row r="174" s="13" customFormat="1">
      <c r="A174" s="13"/>
      <c r="B174" s="216"/>
      <c r="C174" s="217"/>
      <c r="D174" s="211" t="s">
        <v>123</v>
      </c>
      <c r="E174" s="218" t="s">
        <v>19</v>
      </c>
      <c r="F174" s="219" t="s">
        <v>220</v>
      </c>
      <c r="G174" s="217"/>
      <c r="H174" s="220">
        <v>31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123</v>
      </c>
      <c r="AU174" s="226" t="s">
        <v>80</v>
      </c>
      <c r="AV174" s="13" t="s">
        <v>80</v>
      </c>
      <c r="AW174" s="13" t="s">
        <v>34</v>
      </c>
      <c r="AX174" s="13" t="s">
        <v>73</v>
      </c>
      <c r="AY174" s="226" t="s">
        <v>112</v>
      </c>
    </row>
    <row r="175" s="13" customFormat="1">
      <c r="A175" s="13"/>
      <c r="B175" s="216"/>
      <c r="C175" s="217"/>
      <c r="D175" s="211" t="s">
        <v>123</v>
      </c>
      <c r="E175" s="218" t="s">
        <v>19</v>
      </c>
      <c r="F175" s="219" t="s">
        <v>221</v>
      </c>
      <c r="G175" s="217"/>
      <c r="H175" s="220">
        <v>72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6" t="s">
        <v>123</v>
      </c>
      <c r="AU175" s="226" t="s">
        <v>80</v>
      </c>
      <c r="AV175" s="13" t="s">
        <v>80</v>
      </c>
      <c r="AW175" s="13" t="s">
        <v>34</v>
      </c>
      <c r="AX175" s="13" t="s">
        <v>73</v>
      </c>
      <c r="AY175" s="226" t="s">
        <v>112</v>
      </c>
    </row>
    <row r="176" s="15" customFormat="1">
      <c r="A176" s="15"/>
      <c r="B176" s="237"/>
      <c r="C176" s="238"/>
      <c r="D176" s="211" t="s">
        <v>123</v>
      </c>
      <c r="E176" s="239" t="s">
        <v>19</v>
      </c>
      <c r="F176" s="240" t="s">
        <v>159</v>
      </c>
      <c r="G176" s="238"/>
      <c r="H176" s="241">
        <v>103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47" t="s">
        <v>123</v>
      </c>
      <c r="AU176" s="247" t="s">
        <v>80</v>
      </c>
      <c r="AV176" s="15" t="s">
        <v>119</v>
      </c>
      <c r="AW176" s="15" t="s">
        <v>34</v>
      </c>
      <c r="AX176" s="15" t="s">
        <v>78</v>
      </c>
      <c r="AY176" s="247" t="s">
        <v>112</v>
      </c>
    </row>
    <row r="177" s="2" customFormat="1" ht="14.4" customHeight="1">
      <c r="A177" s="39"/>
      <c r="B177" s="40"/>
      <c r="C177" s="198" t="s">
        <v>232</v>
      </c>
      <c r="D177" s="198" t="s">
        <v>114</v>
      </c>
      <c r="E177" s="199" t="s">
        <v>233</v>
      </c>
      <c r="F177" s="200" t="s">
        <v>234</v>
      </c>
      <c r="G177" s="201" t="s">
        <v>117</v>
      </c>
      <c r="H177" s="202">
        <v>12000</v>
      </c>
      <c r="I177" s="203"/>
      <c r="J177" s="204">
        <f>ROUND(I177*H177,2)</f>
        <v>0</v>
      </c>
      <c r="K177" s="200" t="s">
        <v>118</v>
      </c>
      <c r="L177" s="45"/>
      <c r="M177" s="205" t="s">
        <v>19</v>
      </c>
      <c r="N177" s="206" t="s">
        <v>44</v>
      </c>
      <c r="O177" s="85"/>
      <c r="P177" s="207">
        <f>O177*H177</f>
        <v>0</v>
      </c>
      <c r="Q177" s="207">
        <v>0</v>
      </c>
      <c r="R177" s="207">
        <f>Q177*H177</f>
        <v>0</v>
      </c>
      <c r="S177" s="207">
        <v>0.01</v>
      </c>
      <c r="T177" s="208">
        <f>S177*H177</f>
        <v>120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9" t="s">
        <v>119</v>
      </c>
      <c r="AT177" s="209" t="s">
        <v>114</v>
      </c>
      <c r="AU177" s="209" t="s">
        <v>80</v>
      </c>
      <c r="AY177" s="18" t="s">
        <v>112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8" t="s">
        <v>78</v>
      </c>
      <c r="BK177" s="210">
        <f>ROUND(I177*H177,2)</f>
        <v>0</v>
      </c>
      <c r="BL177" s="18" t="s">
        <v>119</v>
      </c>
      <c r="BM177" s="209" t="s">
        <v>235</v>
      </c>
    </row>
    <row r="178" s="2" customFormat="1">
      <c r="A178" s="39"/>
      <c r="B178" s="40"/>
      <c r="C178" s="41"/>
      <c r="D178" s="211" t="s">
        <v>121</v>
      </c>
      <c r="E178" s="41"/>
      <c r="F178" s="212" t="s">
        <v>236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121</v>
      </c>
      <c r="AU178" s="18" t="s">
        <v>80</v>
      </c>
    </row>
    <row r="179" s="14" customFormat="1">
      <c r="A179" s="14"/>
      <c r="B179" s="227"/>
      <c r="C179" s="228"/>
      <c r="D179" s="211" t="s">
        <v>123</v>
      </c>
      <c r="E179" s="229" t="s">
        <v>19</v>
      </c>
      <c r="F179" s="230" t="s">
        <v>237</v>
      </c>
      <c r="G179" s="228"/>
      <c r="H179" s="229" t="s">
        <v>19</v>
      </c>
      <c r="I179" s="231"/>
      <c r="J179" s="228"/>
      <c r="K179" s="228"/>
      <c r="L179" s="232"/>
      <c r="M179" s="233"/>
      <c r="N179" s="234"/>
      <c r="O179" s="234"/>
      <c r="P179" s="234"/>
      <c r="Q179" s="234"/>
      <c r="R179" s="234"/>
      <c r="S179" s="234"/>
      <c r="T179" s="23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6" t="s">
        <v>123</v>
      </c>
      <c r="AU179" s="236" t="s">
        <v>80</v>
      </c>
      <c r="AV179" s="14" t="s">
        <v>78</v>
      </c>
      <c r="AW179" s="14" t="s">
        <v>34</v>
      </c>
      <c r="AX179" s="14" t="s">
        <v>73</v>
      </c>
      <c r="AY179" s="236" t="s">
        <v>112</v>
      </c>
    </row>
    <row r="180" s="13" customFormat="1">
      <c r="A180" s="13"/>
      <c r="B180" s="216"/>
      <c r="C180" s="217"/>
      <c r="D180" s="211" t="s">
        <v>123</v>
      </c>
      <c r="E180" s="218" t="s">
        <v>19</v>
      </c>
      <c r="F180" s="219" t="s">
        <v>238</v>
      </c>
      <c r="G180" s="217"/>
      <c r="H180" s="220">
        <v>12000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6" t="s">
        <v>123</v>
      </c>
      <c r="AU180" s="226" t="s">
        <v>80</v>
      </c>
      <c r="AV180" s="13" t="s">
        <v>80</v>
      </c>
      <c r="AW180" s="13" t="s">
        <v>34</v>
      </c>
      <c r="AX180" s="13" t="s">
        <v>78</v>
      </c>
      <c r="AY180" s="226" t="s">
        <v>112</v>
      </c>
    </row>
    <row r="181" s="2" customFormat="1" ht="24.15" customHeight="1">
      <c r="A181" s="39"/>
      <c r="B181" s="40"/>
      <c r="C181" s="198" t="s">
        <v>239</v>
      </c>
      <c r="D181" s="198" t="s">
        <v>114</v>
      </c>
      <c r="E181" s="199" t="s">
        <v>240</v>
      </c>
      <c r="F181" s="200" t="s">
        <v>241</v>
      </c>
      <c r="G181" s="201" t="s">
        <v>117</v>
      </c>
      <c r="H181" s="202">
        <v>12000</v>
      </c>
      <c r="I181" s="203"/>
      <c r="J181" s="204">
        <f>ROUND(I181*H181,2)</f>
        <v>0</v>
      </c>
      <c r="K181" s="200" t="s">
        <v>118</v>
      </c>
      <c r="L181" s="45"/>
      <c r="M181" s="205" t="s">
        <v>19</v>
      </c>
      <c r="N181" s="206" t="s">
        <v>44</v>
      </c>
      <c r="O181" s="85"/>
      <c r="P181" s="207">
        <f>O181*H181</f>
        <v>0</v>
      </c>
      <c r="Q181" s="207">
        <v>0</v>
      </c>
      <c r="R181" s="207">
        <f>Q181*H181</f>
        <v>0</v>
      </c>
      <c r="S181" s="207">
        <v>0.02</v>
      </c>
      <c r="T181" s="208">
        <f>S181*H181</f>
        <v>240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9" t="s">
        <v>119</v>
      </c>
      <c r="AT181" s="209" t="s">
        <v>114</v>
      </c>
      <c r="AU181" s="209" t="s">
        <v>80</v>
      </c>
      <c r="AY181" s="18" t="s">
        <v>112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8" t="s">
        <v>78</v>
      </c>
      <c r="BK181" s="210">
        <f>ROUND(I181*H181,2)</f>
        <v>0</v>
      </c>
      <c r="BL181" s="18" t="s">
        <v>119</v>
      </c>
      <c r="BM181" s="209" t="s">
        <v>242</v>
      </c>
    </row>
    <row r="182" s="2" customFormat="1">
      <c r="A182" s="39"/>
      <c r="B182" s="40"/>
      <c r="C182" s="41"/>
      <c r="D182" s="211" t="s">
        <v>121</v>
      </c>
      <c r="E182" s="41"/>
      <c r="F182" s="212" t="s">
        <v>236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121</v>
      </c>
      <c r="AU182" s="18" t="s">
        <v>80</v>
      </c>
    </row>
    <row r="183" s="14" customFormat="1">
      <c r="A183" s="14"/>
      <c r="B183" s="227"/>
      <c r="C183" s="228"/>
      <c r="D183" s="211" t="s">
        <v>123</v>
      </c>
      <c r="E183" s="229" t="s">
        <v>19</v>
      </c>
      <c r="F183" s="230" t="s">
        <v>237</v>
      </c>
      <c r="G183" s="228"/>
      <c r="H183" s="229" t="s">
        <v>19</v>
      </c>
      <c r="I183" s="231"/>
      <c r="J183" s="228"/>
      <c r="K183" s="228"/>
      <c r="L183" s="232"/>
      <c r="M183" s="233"/>
      <c r="N183" s="234"/>
      <c r="O183" s="234"/>
      <c r="P183" s="234"/>
      <c r="Q183" s="234"/>
      <c r="R183" s="234"/>
      <c r="S183" s="234"/>
      <c r="T183" s="23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6" t="s">
        <v>123</v>
      </c>
      <c r="AU183" s="236" t="s">
        <v>80</v>
      </c>
      <c r="AV183" s="14" t="s">
        <v>78</v>
      </c>
      <c r="AW183" s="14" t="s">
        <v>34</v>
      </c>
      <c r="AX183" s="14" t="s">
        <v>73</v>
      </c>
      <c r="AY183" s="236" t="s">
        <v>112</v>
      </c>
    </row>
    <row r="184" s="13" customFormat="1">
      <c r="A184" s="13"/>
      <c r="B184" s="216"/>
      <c r="C184" s="217"/>
      <c r="D184" s="211" t="s">
        <v>123</v>
      </c>
      <c r="E184" s="218" t="s">
        <v>19</v>
      </c>
      <c r="F184" s="219" t="s">
        <v>238</v>
      </c>
      <c r="G184" s="217"/>
      <c r="H184" s="220">
        <v>12000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6" t="s">
        <v>123</v>
      </c>
      <c r="AU184" s="226" t="s">
        <v>80</v>
      </c>
      <c r="AV184" s="13" t="s">
        <v>80</v>
      </c>
      <c r="AW184" s="13" t="s">
        <v>34</v>
      </c>
      <c r="AX184" s="13" t="s">
        <v>78</v>
      </c>
      <c r="AY184" s="226" t="s">
        <v>112</v>
      </c>
    </row>
    <row r="185" s="2" customFormat="1" ht="24.15" customHeight="1">
      <c r="A185" s="39"/>
      <c r="B185" s="40"/>
      <c r="C185" s="198" t="s">
        <v>7</v>
      </c>
      <c r="D185" s="198" t="s">
        <v>114</v>
      </c>
      <c r="E185" s="199" t="s">
        <v>243</v>
      </c>
      <c r="F185" s="200" t="s">
        <v>244</v>
      </c>
      <c r="G185" s="201" t="s">
        <v>117</v>
      </c>
      <c r="H185" s="202">
        <v>68</v>
      </c>
      <c r="I185" s="203"/>
      <c r="J185" s="204">
        <f>ROUND(I185*H185,2)</f>
        <v>0</v>
      </c>
      <c r="K185" s="200" t="s">
        <v>118</v>
      </c>
      <c r="L185" s="45"/>
      <c r="M185" s="205" t="s">
        <v>19</v>
      </c>
      <c r="N185" s="206" t="s">
        <v>44</v>
      </c>
      <c r="O185" s="85"/>
      <c r="P185" s="207">
        <f>O185*H185</f>
        <v>0</v>
      </c>
      <c r="Q185" s="207">
        <v>0</v>
      </c>
      <c r="R185" s="207">
        <f>Q185*H185</f>
        <v>0</v>
      </c>
      <c r="S185" s="207">
        <v>0</v>
      </c>
      <c r="T185" s="20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9" t="s">
        <v>119</v>
      </c>
      <c r="AT185" s="209" t="s">
        <v>114</v>
      </c>
      <c r="AU185" s="209" t="s">
        <v>80</v>
      </c>
      <c r="AY185" s="18" t="s">
        <v>112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8" t="s">
        <v>78</v>
      </c>
      <c r="BK185" s="210">
        <f>ROUND(I185*H185,2)</f>
        <v>0</v>
      </c>
      <c r="BL185" s="18" t="s">
        <v>119</v>
      </c>
      <c r="BM185" s="209" t="s">
        <v>245</v>
      </c>
    </row>
    <row r="186" s="2" customFormat="1">
      <c r="A186" s="39"/>
      <c r="B186" s="40"/>
      <c r="C186" s="41"/>
      <c r="D186" s="211" t="s">
        <v>121</v>
      </c>
      <c r="E186" s="41"/>
      <c r="F186" s="212" t="s">
        <v>246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121</v>
      </c>
      <c r="AU186" s="18" t="s">
        <v>80</v>
      </c>
    </row>
    <row r="187" s="13" customFormat="1">
      <c r="A187" s="13"/>
      <c r="B187" s="216"/>
      <c r="C187" s="217"/>
      <c r="D187" s="211" t="s">
        <v>123</v>
      </c>
      <c r="E187" s="218" t="s">
        <v>19</v>
      </c>
      <c r="F187" s="219" t="s">
        <v>247</v>
      </c>
      <c r="G187" s="217"/>
      <c r="H187" s="220">
        <v>68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6" t="s">
        <v>123</v>
      </c>
      <c r="AU187" s="226" t="s">
        <v>80</v>
      </c>
      <c r="AV187" s="13" t="s">
        <v>80</v>
      </c>
      <c r="AW187" s="13" t="s">
        <v>34</v>
      </c>
      <c r="AX187" s="13" t="s">
        <v>78</v>
      </c>
      <c r="AY187" s="226" t="s">
        <v>112</v>
      </c>
    </row>
    <row r="188" s="12" customFormat="1" ht="22.8" customHeight="1">
      <c r="A188" s="12"/>
      <c r="B188" s="182"/>
      <c r="C188" s="183"/>
      <c r="D188" s="184" t="s">
        <v>72</v>
      </c>
      <c r="E188" s="196" t="s">
        <v>248</v>
      </c>
      <c r="F188" s="196" t="s">
        <v>249</v>
      </c>
      <c r="G188" s="183"/>
      <c r="H188" s="183"/>
      <c r="I188" s="186"/>
      <c r="J188" s="197">
        <f>BK188</f>
        <v>0</v>
      </c>
      <c r="K188" s="183"/>
      <c r="L188" s="188"/>
      <c r="M188" s="189"/>
      <c r="N188" s="190"/>
      <c r="O188" s="190"/>
      <c r="P188" s="191">
        <f>SUM(P189:P229)</f>
        <v>0</v>
      </c>
      <c r="Q188" s="190"/>
      <c r="R188" s="191">
        <f>SUM(R189:R229)</f>
        <v>0</v>
      </c>
      <c r="S188" s="190"/>
      <c r="T188" s="192">
        <f>SUM(T189:T229)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3" t="s">
        <v>78</v>
      </c>
      <c r="AT188" s="194" t="s">
        <v>72</v>
      </c>
      <c r="AU188" s="194" t="s">
        <v>78</v>
      </c>
      <c r="AY188" s="193" t="s">
        <v>112</v>
      </c>
      <c r="BK188" s="195">
        <f>SUM(BK189:BK229)</f>
        <v>0</v>
      </c>
    </row>
    <row r="189" s="2" customFormat="1" ht="24.15" customHeight="1">
      <c r="A189" s="39"/>
      <c r="B189" s="40"/>
      <c r="C189" s="198" t="s">
        <v>250</v>
      </c>
      <c r="D189" s="198" t="s">
        <v>114</v>
      </c>
      <c r="E189" s="199" t="s">
        <v>251</v>
      </c>
      <c r="F189" s="200" t="s">
        <v>252</v>
      </c>
      <c r="G189" s="201" t="s">
        <v>253</v>
      </c>
      <c r="H189" s="202">
        <v>695.79999999999995</v>
      </c>
      <c r="I189" s="203"/>
      <c r="J189" s="204">
        <f>ROUND(I189*H189,2)</f>
        <v>0</v>
      </c>
      <c r="K189" s="200" t="s">
        <v>118</v>
      </c>
      <c r="L189" s="45"/>
      <c r="M189" s="205" t="s">
        <v>19</v>
      </c>
      <c r="N189" s="206" t="s">
        <v>44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119</v>
      </c>
      <c r="AT189" s="209" t="s">
        <v>114</v>
      </c>
      <c r="AU189" s="209" t="s">
        <v>80</v>
      </c>
      <c r="AY189" s="18" t="s">
        <v>112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78</v>
      </c>
      <c r="BK189" s="210">
        <f>ROUND(I189*H189,2)</f>
        <v>0</v>
      </c>
      <c r="BL189" s="18" t="s">
        <v>119</v>
      </c>
      <c r="BM189" s="209" t="s">
        <v>254</v>
      </c>
    </row>
    <row r="190" s="2" customFormat="1">
      <c r="A190" s="39"/>
      <c r="B190" s="40"/>
      <c r="C190" s="41"/>
      <c r="D190" s="211" t="s">
        <v>121</v>
      </c>
      <c r="E190" s="41"/>
      <c r="F190" s="212" t="s">
        <v>255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121</v>
      </c>
      <c r="AU190" s="18" t="s">
        <v>80</v>
      </c>
    </row>
    <row r="191" s="13" customFormat="1">
      <c r="A191" s="13"/>
      <c r="B191" s="216"/>
      <c r="C191" s="217"/>
      <c r="D191" s="211" t="s">
        <v>123</v>
      </c>
      <c r="E191" s="218" t="s">
        <v>19</v>
      </c>
      <c r="F191" s="219" t="s">
        <v>256</v>
      </c>
      <c r="G191" s="217"/>
      <c r="H191" s="220">
        <v>335.80000000000001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6" t="s">
        <v>123</v>
      </c>
      <c r="AU191" s="226" t="s">
        <v>80</v>
      </c>
      <c r="AV191" s="13" t="s">
        <v>80</v>
      </c>
      <c r="AW191" s="13" t="s">
        <v>34</v>
      </c>
      <c r="AX191" s="13" t="s">
        <v>73</v>
      </c>
      <c r="AY191" s="226" t="s">
        <v>112</v>
      </c>
    </row>
    <row r="192" s="13" customFormat="1">
      <c r="A192" s="13"/>
      <c r="B192" s="216"/>
      <c r="C192" s="217"/>
      <c r="D192" s="211" t="s">
        <v>123</v>
      </c>
      <c r="E192" s="218" t="s">
        <v>19</v>
      </c>
      <c r="F192" s="219" t="s">
        <v>257</v>
      </c>
      <c r="G192" s="217"/>
      <c r="H192" s="220">
        <v>360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6" t="s">
        <v>123</v>
      </c>
      <c r="AU192" s="226" t="s">
        <v>80</v>
      </c>
      <c r="AV192" s="13" t="s">
        <v>80</v>
      </c>
      <c r="AW192" s="13" t="s">
        <v>34</v>
      </c>
      <c r="AX192" s="13" t="s">
        <v>73</v>
      </c>
      <c r="AY192" s="226" t="s">
        <v>112</v>
      </c>
    </row>
    <row r="193" s="15" customFormat="1">
      <c r="A193" s="15"/>
      <c r="B193" s="237"/>
      <c r="C193" s="238"/>
      <c r="D193" s="211" t="s">
        <v>123</v>
      </c>
      <c r="E193" s="239" t="s">
        <v>19</v>
      </c>
      <c r="F193" s="240" t="s">
        <v>159</v>
      </c>
      <c r="G193" s="238"/>
      <c r="H193" s="241">
        <v>695.79999999999995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47" t="s">
        <v>123</v>
      </c>
      <c r="AU193" s="247" t="s">
        <v>80</v>
      </c>
      <c r="AV193" s="15" t="s">
        <v>119</v>
      </c>
      <c r="AW193" s="15" t="s">
        <v>34</v>
      </c>
      <c r="AX193" s="15" t="s">
        <v>78</v>
      </c>
      <c r="AY193" s="247" t="s">
        <v>112</v>
      </c>
    </row>
    <row r="194" s="2" customFormat="1" ht="24.15" customHeight="1">
      <c r="A194" s="39"/>
      <c r="B194" s="40"/>
      <c r="C194" s="198" t="s">
        <v>258</v>
      </c>
      <c r="D194" s="198" t="s">
        <v>114</v>
      </c>
      <c r="E194" s="199" t="s">
        <v>259</v>
      </c>
      <c r="F194" s="200" t="s">
        <v>260</v>
      </c>
      <c r="G194" s="201" t="s">
        <v>253</v>
      </c>
      <c r="H194" s="202">
        <v>6262.1999999999998</v>
      </c>
      <c r="I194" s="203"/>
      <c r="J194" s="204">
        <f>ROUND(I194*H194,2)</f>
        <v>0</v>
      </c>
      <c r="K194" s="200" t="s">
        <v>118</v>
      </c>
      <c r="L194" s="45"/>
      <c r="M194" s="205" t="s">
        <v>19</v>
      </c>
      <c r="N194" s="206" t="s">
        <v>44</v>
      </c>
      <c r="O194" s="85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9" t="s">
        <v>119</v>
      </c>
      <c r="AT194" s="209" t="s">
        <v>114</v>
      </c>
      <c r="AU194" s="209" t="s">
        <v>80</v>
      </c>
      <c r="AY194" s="18" t="s">
        <v>112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78</v>
      </c>
      <c r="BK194" s="210">
        <f>ROUND(I194*H194,2)</f>
        <v>0</v>
      </c>
      <c r="BL194" s="18" t="s">
        <v>119</v>
      </c>
      <c r="BM194" s="209" t="s">
        <v>261</v>
      </c>
    </row>
    <row r="195" s="2" customFormat="1">
      <c r="A195" s="39"/>
      <c r="B195" s="40"/>
      <c r="C195" s="41"/>
      <c r="D195" s="211" t="s">
        <v>121</v>
      </c>
      <c r="E195" s="41"/>
      <c r="F195" s="212" t="s">
        <v>255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80</v>
      </c>
    </row>
    <row r="196" s="14" customFormat="1">
      <c r="A196" s="14"/>
      <c r="B196" s="227"/>
      <c r="C196" s="228"/>
      <c r="D196" s="211" t="s">
        <v>123</v>
      </c>
      <c r="E196" s="229" t="s">
        <v>19</v>
      </c>
      <c r="F196" s="230" t="s">
        <v>262</v>
      </c>
      <c r="G196" s="228"/>
      <c r="H196" s="229" t="s">
        <v>19</v>
      </c>
      <c r="I196" s="231"/>
      <c r="J196" s="228"/>
      <c r="K196" s="228"/>
      <c r="L196" s="232"/>
      <c r="M196" s="233"/>
      <c r="N196" s="234"/>
      <c r="O196" s="234"/>
      <c r="P196" s="234"/>
      <c r="Q196" s="234"/>
      <c r="R196" s="234"/>
      <c r="S196" s="234"/>
      <c r="T196" s="23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6" t="s">
        <v>123</v>
      </c>
      <c r="AU196" s="236" t="s">
        <v>80</v>
      </c>
      <c r="AV196" s="14" t="s">
        <v>78</v>
      </c>
      <c r="AW196" s="14" t="s">
        <v>34</v>
      </c>
      <c r="AX196" s="14" t="s">
        <v>73</v>
      </c>
      <c r="AY196" s="236" t="s">
        <v>112</v>
      </c>
    </row>
    <row r="197" s="13" customFormat="1">
      <c r="A197" s="13"/>
      <c r="B197" s="216"/>
      <c r="C197" s="217"/>
      <c r="D197" s="211" t="s">
        <v>123</v>
      </c>
      <c r="E197" s="218" t="s">
        <v>19</v>
      </c>
      <c r="F197" s="219" t="s">
        <v>263</v>
      </c>
      <c r="G197" s="217"/>
      <c r="H197" s="220">
        <v>3022.1999999999998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6" t="s">
        <v>123</v>
      </c>
      <c r="AU197" s="226" t="s">
        <v>80</v>
      </c>
      <c r="AV197" s="13" t="s">
        <v>80</v>
      </c>
      <c r="AW197" s="13" t="s">
        <v>34</v>
      </c>
      <c r="AX197" s="13" t="s">
        <v>73</v>
      </c>
      <c r="AY197" s="226" t="s">
        <v>112</v>
      </c>
    </row>
    <row r="198" s="13" customFormat="1">
      <c r="A198" s="13"/>
      <c r="B198" s="216"/>
      <c r="C198" s="217"/>
      <c r="D198" s="211" t="s">
        <v>123</v>
      </c>
      <c r="E198" s="218" t="s">
        <v>19</v>
      </c>
      <c r="F198" s="219" t="s">
        <v>264</v>
      </c>
      <c r="G198" s="217"/>
      <c r="H198" s="220">
        <v>3240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6" t="s">
        <v>123</v>
      </c>
      <c r="AU198" s="226" t="s">
        <v>80</v>
      </c>
      <c r="AV198" s="13" t="s">
        <v>80</v>
      </c>
      <c r="AW198" s="13" t="s">
        <v>34</v>
      </c>
      <c r="AX198" s="13" t="s">
        <v>73</v>
      </c>
      <c r="AY198" s="226" t="s">
        <v>112</v>
      </c>
    </row>
    <row r="199" s="15" customFormat="1">
      <c r="A199" s="15"/>
      <c r="B199" s="237"/>
      <c r="C199" s="238"/>
      <c r="D199" s="211" t="s">
        <v>123</v>
      </c>
      <c r="E199" s="239" t="s">
        <v>19</v>
      </c>
      <c r="F199" s="240" t="s">
        <v>159</v>
      </c>
      <c r="G199" s="238"/>
      <c r="H199" s="241">
        <v>6262.1999999999998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47" t="s">
        <v>123</v>
      </c>
      <c r="AU199" s="247" t="s">
        <v>80</v>
      </c>
      <c r="AV199" s="15" t="s">
        <v>119</v>
      </c>
      <c r="AW199" s="15" t="s">
        <v>34</v>
      </c>
      <c r="AX199" s="15" t="s">
        <v>78</v>
      </c>
      <c r="AY199" s="247" t="s">
        <v>112</v>
      </c>
    </row>
    <row r="200" s="2" customFormat="1" ht="24.15" customHeight="1">
      <c r="A200" s="39"/>
      <c r="B200" s="40"/>
      <c r="C200" s="198" t="s">
        <v>265</v>
      </c>
      <c r="D200" s="198" t="s">
        <v>114</v>
      </c>
      <c r="E200" s="199" t="s">
        <v>266</v>
      </c>
      <c r="F200" s="200" t="s">
        <v>267</v>
      </c>
      <c r="G200" s="201" t="s">
        <v>253</v>
      </c>
      <c r="H200" s="202">
        <v>186.90000000000001</v>
      </c>
      <c r="I200" s="203"/>
      <c r="J200" s="204">
        <f>ROUND(I200*H200,2)</f>
        <v>0</v>
      </c>
      <c r="K200" s="200" t="s">
        <v>118</v>
      </c>
      <c r="L200" s="45"/>
      <c r="M200" s="205" t="s">
        <v>19</v>
      </c>
      <c r="N200" s="206" t="s">
        <v>44</v>
      </c>
      <c r="O200" s="85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9" t="s">
        <v>119</v>
      </c>
      <c r="AT200" s="209" t="s">
        <v>114</v>
      </c>
      <c r="AU200" s="209" t="s">
        <v>80</v>
      </c>
      <c r="AY200" s="18" t="s">
        <v>112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8" t="s">
        <v>78</v>
      </c>
      <c r="BK200" s="210">
        <f>ROUND(I200*H200,2)</f>
        <v>0</v>
      </c>
      <c r="BL200" s="18" t="s">
        <v>119</v>
      </c>
      <c r="BM200" s="209" t="s">
        <v>268</v>
      </c>
    </row>
    <row r="201" s="2" customFormat="1">
      <c r="A201" s="39"/>
      <c r="B201" s="40"/>
      <c r="C201" s="41"/>
      <c r="D201" s="211" t="s">
        <v>121</v>
      </c>
      <c r="E201" s="41"/>
      <c r="F201" s="212" t="s">
        <v>255</v>
      </c>
      <c r="G201" s="41"/>
      <c r="H201" s="41"/>
      <c r="I201" s="213"/>
      <c r="J201" s="41"/>
      <c r="K201" s="41"/>
      <c r="L201" s="45"/>
      <c r="M201" s="214"/>
      <c r="N201" s="215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121</v>
      </c>
      <c r="AU201" s="18" t="s">
        <v>80</v>
      </c>
    </row>
    <row r="202" s="13" customFormat="1">
      <c r="A202" s="13"/>
      <c r="B202" s="216"/>
      <c r="C202" s="217"/>
      <c r="D202" s="211" t="s">
        <v>123</v>
      </c>
      <c r="E202" s="218" t="s">
        <v>19</v>
      </c>
      <c r="F202" s="219" t="s">
        <v>269</v>
      </c>
      <c r="G202" s="217"/>
      <c r="H202" s="220">
        <v>186.90000000000001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6" t="s">
        <v>123</v>
      </c>
      <c r="AU202" s="226" t="s">
        <v>80</v>
      </c>
      <c r="AV202" s="13" t="s">
        <v>80</v>
      </c>
      <c r="AW202" s="13" t="s">
        <v>34</v>
      </c>
      <c r="AX202" s="13" t="s">
        <v>78</v>
      </c>
      <c r="AY202" s="226" t="s">
        <v>112</v>
      </c>
    </row>
    <row r="203" s="2" customFormat="1" ht="24.15" customHeight="1">
      <c r="A203" s="39"/>
      <c r="B203" s="40"/>
      <c r="C203" s="198" t="s">
        <v>270</v>
      </c>
      <c r="D203" s="198" t="s">
        <v>114</v>
      </c>
      <c r="E203" s="199" t="s">
        <v>271</v>
      </c>
      <c r="F203" s="200" t="s">
        <v>260</v>
      </c>
      <c r="G203" s="201" t="s">
        <v>253</v>
      </c>
      <c r="H203" s="202">
        <v>1682.0999999999999</v>
      </c>
      <c r="I203" s="203"/>
      <c r="J203" s="204">
        <f>ROUND(I203*H203,2)</f>
        <v>0</v>
      </c>
      <c r="K203" s="200" t="s">
        <v>118</v>
      </c>
      <c r="L203" s="45"/>
      <c r="M203" s="205" t="s">
        <v>19</v>
      </c>
      <c r="N203" s="206" t="s">
        <v>44</v>
      </c>
      <c r="O203" s="85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119</v>
      </c>
      <c r="AT203" s="209" t="s">
        <v>114</v>
      </c>
      <c r="AU203" s="209" t="s">
        <v>80</v>
      </c>
      <c r="AY203" s="18" t="s">
        <v>112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78</v>
      </c>
      <c r="BK203" s="210">
        <f>ROUND(I203*H203,2)</f>
        <v>0</v>
      </c>
      <c r="BL203" s="18" t="s">
        <v>119</v>
      </c>
      <c r="BM203" s="209" t="s">
        <v>272</v>
      </c>
    </row>
    <row r="204" s="2" customFormat="1">
      <c r="A204" s="39"/>
      <c r="B204" s="40"/>
      <c r="C204" s="41"/>
      <c r="D204" s="211" t="s">
        <v>121</v>
      </c>
      <c r="E204" s="41"/>
      <c r="F204" s="212" t="s">
        <v>255</v>
      </c>
      <c r="G204" s="41"/>
      <c r="H204" s="41"/>
      <c r="I204" s="213"/>
      <c r="J204" s="41"/>
      <c r="K204" s="41"/>
      <c r="L204" s="45"/>
      <c r="M204" s="214"/>
      <c r="N204" s="21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121</v>
      </c>
      <c r="AU204" s="18" t="s">
        <v>80</v>
      </c>
    </row>
    <row r="205" s="14" customFormat="1">
      <c r="A205" s="14"/>
      <c r="B205" s="227"/>
      <c r="C205" s="228"/>
      <c r="D205" s="211" t="s">
        <v>123</v>
      </c>
      <c r="E205" s="229" t="s">
        <v>19</v>
      </c>
      <c r="F205" s="230" t="s">
        <v>262</v>
      </c>
      <c r="G205" s="228"/>
      <c r="H205" s="229" t="s">
        <v>19</v>
      </c>
      <c r="I205" s="231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6" t="s">
        <v>123</v>
      </c>
      <c r="AU205" s="236" t="s">
        <v>80</v>
      </c>
      <c r="AV205" s="14" t="s">
        <v>78</v>
      </c>
      <c r="AW205" s="14" t="s">
        <v>34</v>
      </c>
      <c r="AX205" s="14" t="s">
        <v>73</v>
      </c>
      <c r="AY205" s="236" t="s">
        <v>112</v>
      </c>
    </row>
    <row r="206" s="13" customFormat="1">
      <c r="A206" s="13"/>
      <c r="B206" s="216"/>
      <c r="C206" s="217"/>
      <c r="D206" s="211" t="s">
        <v>123</v>
      </c>
      <c r="E206" s="218" t="s">
        <v>19</v>
      </c>
      <c r="F206" s="219" t="s">
        <v>273</v>
      </c>
      <c r="G206" s="217"/>
      <c r="H206" s="220">
        <v>1682.0999999999999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6" t="s">
        <v>123</v>
      </c>
      <c r="AU206" s="226" t="s">
        <v>80</v>
      </c>
      <c r="AV206" s="13" t="s">
        <v>80</v>
      </c>
      <c r="AW206" s="13" t="s">
        <v>34</v>
      </c>
      <c r="AX206" s="13" t="s">
        <v>78</v>
      </c>
      <c r="AY206" s="226" t="s">
        <v>112</v>
      </c>
    </row>
    <row r="207" s="2" customFormat="1" ht="24.15" customHeight="1">
      <c r="A207" s="39"/>
      <c r="B207" s="40"/>
      <c r="C207" s="198" t="s">
        <v>274</v>
      </c>
      <c r="D207" s="198" t="s">
        <v>114</v>
      </c>
      <c r="E207" s="199" t="s">
        <v>275</v>
      </c>
      <c r="F207" s="200" t="s">
        <v>276</v>
      </c>
      <c r="G207" s="201" t="s">
        <v>253</v>
      </c>
      <c r="H207" s="202">
        <v>18.100000000000001</v>
      </c>
      <c r="I207" s="203"/>
      <c r="J207" s="204">
        <f>ROUND(I207*H207,2)</f>
        <v>0</v>
      </c>
      <c r="K207" s="200" t="s">
        <v>118</v>
      </c>
      <c r="L207" s="45"/>
      <c r="M207" s="205" t="s">
        <v>19</v>
      </c>
      <c r="N207" s="206" t="s">
        <v>44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119</v>
      </c>
      <c r="AT207" s="209" t="s">
        <v>114</v>
      </c>
      <c r="AU207" s="209" t="s">
        <v>80</v>
      </c>
      <c r="AY207" s="18" t="s">
        <v>112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78</v>
      </c>
      <c r="BK207" s="210">
        <f>ROUND(I207*H207,2)</f>
        <v>0</v>
      </c>
      <c r="BL207" s="18" t="s">
        <v>119</v>
      </c>
      <c r="BM207" s="209" t="s">
        <v>277</v>
      </c>
    </row>
    <row r="208" s="2" customFormat="1">
      <c r="A208" s="39"/>
      <c r="B208" s="40"/>
      <c r="C208" s="41"/>
      <c r="D208" s="211" t="s">
        <v>121</v>
      </c>
      <c r="E208" s="41"/>
      <c r="F208" s="212" t="s">
        <v>278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121</v>
      </c>
      <c r="AU208" s="18" t="s">
        <v>80</v>
      </c>
    </row>
    <row r="209" s="13" customFormat="1">
      <c r="A209" s="13"/>
      <c r="B209" s="216"/>
      <c r="C209" s="217"/>
      <c r="D209" s="211" t="s">
        <v>123</v>
      </c>
      <c r="E209" s="218" t="s">
        <v>19</v>
      </c>
      <c r="F209" s="219" t="s">
        <v>279</v>
      </c>
      <c r="G209" s="217"/>
      <c r="H209" s="220">
        <v>17.699999999999999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6" t="s">
        <v>123</v>
      </c>
      <c r="AU209" s="226" t="s">
        <v>80</v>
      </c>
      <c r="AV209" s="13" t="s">
        <v>80</v>
      </c>
      <c r="AW209" s="13" t="s">
        <v>34</v>
      </c>
      <c r="AX209" s="13" t="s">
        <v>73</v>
      </c>
      <c r="AY209" s="226" t="s">
        <v>112</v>
      </c>
    </row>
    <row r="210" s="13" customFormat="1">
      <c r="A210" s="13"/>
      <c r="B210" s="216"/>
      <c r="C210" s="217"/>
      <c r="D210" s="211" t="s">
        <v>123</v>
      </c>
      <c r="E210" s="218" t="s">
        <v>19</v>
      </c>
      <c r="F210" s="219" t="s">
        <v>280</v>
      </c>
      <c r="G210" s="217"/>
      <c r="H210" s="220">
        <v>0.40000000000000002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6" t="s">
        <v>123</v>
      </c>
      <c r="AU210" s="226" t="s">
        <v>80</v>
      </c>
      <c r="AV210" s="13" t="s">
        <v>80</v>
      </c>
      <c r="AW210" s="13" t="s">
        <v>34</v>
      </c>
      <c r="AX210" s="13" t="s">
        <v>73</v>
      </c>
      <c r="AY210" s="226" t="s">
        <v>112</v>
      </c>
    </row>
    <row r="211" s="15" customFormat="1">
      <c r="A211" s="15"/>
      <c r="B211" s="237"/>
      <c r="C211" s="238"/>
      <c r="D211" s="211" t="s">
        <v>123</v>
      </c>
      <c r="E211" s="239" t="s">
        <v>19</v>
      </c>
      <c r="F211" s="240" t="s">
        <v>159</v>
      </c>
      <c r="G211" s="238"/>
      <c r="H211" s="241">
        <v>18.099999999999998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47" t="s">
        <v>123</v>
      </c>
      <c r="AU211" s="247" t="s">
        <v>80</v>
      </c>
      <c r="AV211" s="15" t="s">
        <v>119</v>
      </c>
      <c r="AW211" s="15" t="s">
        <v>34</v>
      </c>
      <c r="AX211" s="15" t="s">
        <v>78</v>
      </c>
      <c r="AY211" s="247" t="s">
        <v>112</v>
      </c>
    </row>
    <row r="212" s="2" customFormat="1" ht="24.15" customHeight="1">
      <c r="A212" s="39"/>
      <c r="B212" s="40"/>
      <c r="C212" s="198" t="s">
        <v>281</v>
      </c>
      <c r="D212" s="198" t="s">
        <v>114</v>
      </c>
      <c r="E212" s="199" t="s">
        <v>282</v>
      </c>
      <c r="F212" s="200" t="s">
        <v>283</v>
      </c>
      <c r="G212" s="201" t="s">
        <v>253</v>
      </c>
      <c r="H212" s="202">
        <v>74.400000000000006</v>
      </c>
      <c r="I212" s="203"/>
      <c r="J212" s="204">
        <f>ROUND(I212*H212,2)</f>
        <v>0</v>
      </c>
      <c r="K212" s="200" t="s">
        <v>118</v>
      </c>
      <c r="L212" s="45"/>
      <c r="M212" s="205" t="s">
        <v>19</v>
      </c>
      <c r="N212" s="206" t="s">
        <v>44</v>
      </c>
      <c r="O212" s="85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9" t="s">
        <v>119</v>
      </c>
      <c r="AT212" s="209" t="s">
        <v>114</v>
      </c>
      <c r="AU212" s="209" t="s">
        <v>80</v>
      </c>
      <c r="AY212" s="18" t="s">
        <v>112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8" t="s">
        <v>78</v>
      </c>
      <c r="BK212" s="210">
        <f>ROUND(I212*H212,2)</f>
        <v>0</v>
      </c>
      <c r="BL212" s="18" t="s">
        <v>119</v>
      </c>
      <c r="BM212" s="209" t="s">
        <v>284</v>
      </c>
    </row>
    <row r="213" s="2" customFormat="1">
      <c r="A213" s="39"/>
      <c r="B213" s="40"/>
      <c r="C213" s="41"/>
      <c r="D213" s="211" t="s">
        <v>121</v>
      </c>
      <c r="E213" s="41"/>
      <c r="F213" s="212" t="s">
        <v>278</v>
      </c>
      <c r="G213" s="41"/>
      <c r="H213" s="41"/>
      <c r="I213" s="213"/>
      <c r="J213" s="41"/>
      <c r="K213" s="41"/>
      <c r="L213" s="45"/>
      <c r="M213" s="214"/>
      <c r="N213" s="21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121</v>
      </c>
      <c r="AU213" s="18" t="s">
        <v>80</v>
      </c>
    </row>
    <row r="214" s="14" customFormat="1">
      <c r="A214" s="14"/>
      <c r="B214" s="227"/>
      <c r="C214" s="228"/>
      <c r="D214" s="211" t="s">
        <v>123</v>
      </c>
      <c r="E214" s="229" t="s">
        <v>19</v>
      </c>
      <c r="F214" s="230" t="s">
        <v>285</v>
      </c>
      <c r="G214" s="228"/>
      <c r="H214" s="229" t="s">
        <v>19</v>
      </c>
      <c r="I214" s="231"/>
      <c r="J214" s="228"/>
      <c r="K214" s="228"/>
      <c r="L214" s="232"/>
      <c r="M214" s="233"/>
      <c r="N214" s="234"/>
      <c r="O214" s="234"/>
      <c r="P214" s="234"/>
      <c r="Q214" s="234"/>
      <c r="R214" s="234"/>
      <c r="S214" s="234"/>
      <c r="T214" s="23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6" t="s">
        <v>123</v>
      </c>
      <c r="AU214" s="236" t="s">
        <v>80</v>
      </c>
      <c r="AV214" s="14" t="s">
        <v>78</v>
      </c>
      <c r="AW214" s="14" t="s">
        <v>34</v>
      </c>
      <c r="AX214" s="14" t="s">
        <v>73</v>
      </c>
      <c r="AY214" s="236" t="s">
        <v>112</v>
      </c>
    </row>
    <row r="215" s="13" customFormat="1">
      <c r="A215" s="13"/>
      <c r="B215" s="216"/>
      <c r="C215" s="217"/>
      <c r="D215" s="211" t="s">
        <v>123</v>
      </c>
      <c r="E215" s="218" t="s">
        <v>19</v>
      </c>
      <c r="F215" s="219" t="s">
        <v>286</v>
      </c>
      <c r="G215" s="217"/>
      <c r="H215" s="220">
        <v>70.799999999999997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6" t="s">
        <v>123</v>
      </c>
      <c r="AU215" s="226" t="s">
        <v>80</v>
      </c>
      <c r="AV215" s="13" t="s">
        <v>80</v>
      </c>
      <c r="AW215" s="13" t="s">
        <v>34</v>
      </c>
      <c r="AX215" s="13" t="s">
        <v>73</v>
      </c>
      <c r="AY215" s="226" t="s">
        <v>112</v>
      </c>
    </row>
    <row r="216" s="14" customFormat="1">
      <c r="A216" s="14"/>
      <c r="B216" s="227"/>
      <c r="C216" s="228"/>
      <c r="D216" s="211" t="s">
        <v>123</v>
      </c>
      <c r="E216" s="229" t="s">
        <v>19</v>
      </c>
      <c r="F216" s="230" t="s">
        <v>262</v>
      </c>
      <c r="G216" s="228"/>
      <c r="H216" s="229" t="s">
        <v>19</v>
      </c>
      <c r="I216" s="231"/>
      <c r="J216" s="228"/>
      <c r="K216" s="228"/>
      <c r="L216" s="232"/>
      <c r="M216" s="233"/>
      <c r="N216" s="234"/>
      <c r="O216" s="234"/>
      <c r="P216" s="234"/>
      <c r="Q216" s="234"/>
      <c r="R216" s="234"/>
      <c r="S216" s="234"/>
      <c r="T216" s="23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6" t="s">
        <v>123</v>
      </c>
      <c r="AU216" s="236" t="s">
        <v>80</v>
      </c>
      <c r="AV216" s="14" t="s">
        <v>78</v>
      </c>
      <c r="AW216" s="14" t="s">
        <v>34</v>
      </c>
      <c r="AX216" s="14" t="s">
        <v>73</v>
      </c>
      <c r="AY216" s="236" t="s">
        <v>112</v>
      </c>
    </row>
    <row r="217" s="13" customFormat="1">
      <c r="A217" s="13"/>
      <c r="B217" s="216"/>
      <c r="C217" s="217"/>
      <c r="D217" s="211" t="s">
        <v>123</v>
      </c>
      <c r="E217" s="218" t="s">
        <v>19</v>
      </c>
      <c r="F217" s="219" t="s">
        <v>287</v>
      </c>
      <c r="G217" s="217"/>
      <c r="H217" s="220">
        <v>3.6000000000000001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6" t="s">
        <v>123</v>
      </c>
      <c r="AU217" s="226" t="s">
        <v>80</v>
      </c>
      <c r="AV217" s="13" t="s">
        <v>80</v>
      </c>
      <c r="AW217" s="13" t="s">
        <v>34</v>
      </c>
      <c r="AX217" s="13" t="s">
        <v>73</v>
      </c>
      <c r="AY217" s="226" t="s">
        <v>112</v>
      </c>
    </row>
    <row r="218" s="15" customFormat="1">
      <c r="A218" s="15"/>
      <c r="B218" s="237"/>
      <c r="C218" s="238"/>
      <c r="D218" s="211" t="s">
        <v>123</v>
      </c>
      <c r="E218" s="239" t="s">
        <v>19</v>
      </c>
      <c r="F218" s="240" t="s">
        <v>159</v>
      </c>
      <c r="G218" s="238"/>
      <c r="H218" s="241">
        <v>74.399999999999991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47" t="s">
        <v>123</v>
      </c>
      <c r="AU218" s="247" t="s">
        <v>80</v>
      </c>
      <c r="AV218" s="15" t="s">
        <v>119</v>
      </c>
      <c r="AW218" s="15" t="s">
        <v>34</v>
      </c>
      <c r="AX218" s="15" t="s">
        <v>78</v>
      </c>
      <c r="AY218" s="247" t="s">
        <v>112</v>
      </c>
    </row>
    <row r="219" s="2" customFormat="1" ht="24.15" customHeight="1">
      <c r="A219" s="39"/>
      <c r="B219" s="40"/>
      <c r="C219" s="198" t="s">
        <v>288</v>
      </c>
      <c r="D219" s="198" t="s">
        <v>114</v>
      </c>
      <c r="E219" s="199" t="s">
        <v>289</v>
      </c>
      <c r="F219" s="200" t="s">
        <v>290</v>
      </c>
      <c r="G219" s="201" t="s">
        <v>253</v>
      </c>
      <c r="H219" s="202">
        <v>0.40000000000000002</v>
      </c>
      <c r="I219" s="203"/>
      <c r="J219" s="204">
        <f>ROUND(I219*H219,2)</f>
        <v>0</v>
      </c>
      <c r="K219" s="200" t="s">
        <v>118</v>
      </c>
      <c r="L219" s="45"/>
      <c r="M219" s="205" t="s">
        <v>19</v>
      </c>
      <c r="N219" s="206" t="s">
        <v>44</v>
      </c>
      <c r="O219" s="85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9" t="s">
        <v>119</v>
      </c>
      <c r="AT219" s="209" t="s">
        <v>114</v>
      </c>
      <c r="AU219" s="209" t="s">
        <v>80</v>
      </c>
      <c r="AY219" s="18" t="s">
        <v>112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8" t="s">
        <v>78</v>
      </c>
      <c r="BK219" s="210">
        <f>ROUND(I219*H219,2)</f>
        <v>0</v>
      </c>
      <c r="BL219" s="18" t="s">
        <v>119</v>
      </c>
      <c r="BM219" s="209" t="s">
        <v>291</v>
      </c>
    </row>
    <row r="220" s="2" customFormat="1">
      <c r="A220" s="39"/>
      <c r="B220" s="40"/>
      <c r="C220" s="41"/>
      <c r="D220" s="211" t="s">
        <v>121</v>
      </c>
      <c r="E220" s="41"/>
      <c r="F220" s="212" t="s">
        <v>292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121</v>
      </c>
      <c r="AU220" s="18" t="s">
        <v>80</v>
      </c>
    </row>
    <row r="221" s="13" customFormat="1">
      <c r="A221" s="13"/>
      <c r="B221" s="216"/>
      <c r="C221" s="217"/>
      <c r="D221" s="211" t="s">
        <v>123</v>
      </c>
      <c r="E221" s="218" t="s">
        <v>19</v>
      </c>
      <c r="F221" s="219" t="s">
        <v>280</v>
      </c>
      <c r="G221" s="217"/>
      <c r="H221" s="220">
        <v>0.40000000000000002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6" t="s">
        <v>123</v>
      </c>
      <c r="AU221" s="226" t="s">
        <v>80</v>
      </c>
      <c r="AV221" s="13" t="s">
        <v>80</v>
      </c>
      <c r="AW221" s="13" t="s">
        <v>34</v>
      </c>
      <c r="AX221" s="13" t="s">
        <v>78</v>
      </c>
      <c r="AY221" s="226" t="s">
        <v>112</v>
      </c>
    </row>
    <row r="222" s="2" customFormat="1" ht="24.15" customHeight="1">
      <c r="A222" s="39"/>
      <c r="B222" s="40"/>
      <c r="C222" s="198" t="s">
        <v>293</v>
      </c>
      <c r="D222" s="198" t="s">
        <v>114</v>
      </c>
      <c r="E222" s="199" t="s">
        <v>294</v>
      </c>
      <c r="F222" s="200" t="s">
        <v>295</v>
      </c>
      <c r="G222" s="201" t="s">
        <v>253</v>
      </c>
      <c r="H222" s="202">
        <v>695.79999999999995</v>
      </c>
      <c r="I222" s="203"/>
      <c r="J222" s="204">
        <f>ROUND(I222*H222,2)</f>
        <v>0</v>
      </c>
      <c r="K222" s="200" t="s">
        <v>118</v>
      </c>
      <c r="L222" s="45"/>
      <c r="M222" s="205" t="s">
        <v>19</v>
      </c>
      <c r="N222" s="206" t="s">
        <v>44</v>
      </c>
      <c r="O222" s="85"/>
      <c r="P222" s="207">
        <f>O222*H222</f>
        <v>0</v>
      </c>
      <c r="Q222" s="207">
        <v>0</v>
      </c>
      <c r="R222" s="207">
        <f>Q222*H222</f>
        <v>0</v>
      </c>
      <c r="S222" s="207">
        <v>0</v>
      </c>
      <c r="T222" s="2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9" t="s">
        <v>119</v>
      </c>
      <c r="AT222" s="209" t="s">
        <v>114</v>
      </c>
      <c r="AU222" s="209" t="s">
        <v>80</v>
      </c>
      <c r="AY222" s="18" t="s">
        <v>112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78</v>
      </c>
      <c r="BK222" s="210">
        <f>ROUND(I222*H222,2)</f>
        <v>0</v>
      </c>
      <c r="BL222" s="18" t="s">
        <v>119</v>
      </c>
      <c r="BM222" s="209" t="s">
        <v>296</v>
      </c>
    </row>
    <row r="223" s="2" customFormat="1">
      <c r="A223" s="39"/>
      <c r="B223" s="40"/>
      <c r="C223" s="41"/>
      <c r="D223" s="211" t="s">
        <v>121</v>
      </c>
      <c r="E223" s="41"/>
      <c r="F223" s="212" t="s">
        <v>292</v>
      </c>
      <c r="G223" s="41"/>
      <c r="H223" s="41"/>
      <c r="I223" s="213"/>
      <c r="J223" s="41"/>
      <c r="K223" s="41"/>
      <c r="L223" s="45"/>
      <c r="M223" s="214"/>
      <c r="N223" s="21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121</v>
      </c>
      <c r="AU223" s="18" t="s">
        <v>80</v>
      </c>
    </row>
    <row r="224" s="13" customFormat="1">
      <c r="A224" s="13"/>
      <c r="B224" s="216"/>
      <c r="C224" s="217"/>
      <c r="D224" s="211" t="s">
        <v>123</v>
      </c>
      <c r="E224" s="218" t="s">
        <v>19</v>
      </c>
      <c r="F224" s="219" t="s">
        <v>256</v>
      </c>
      <c r="G224" s="217"/>
      <c r="H224" s="220">
        <v>335.80000000000001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6" t="s">
        <v>123</v>
      </c>
      <c r="AU224" s="226" t="s">
        <v>80</v>
      </c>
      <c r="AV224" s="13" t="s">
        <v>80</v>
      </c>
      <c r="AW224" s="13" t="s">
        <v>34</v>
      </c>
      <c r="AX224" s="13" t="s">
        <v>73</v>
      </c>
      <c r="AY224" s="226" t="s">
        <v>112</v>
      </c>
    </row>
    <row r="225" s="13" customFormat="1">
      <c r="A225" s="13"/>
      <c r="B225" s="216"/>
      <c r="C225" s="217"/>
      <c r="D225" s="211" t="s">
        <v>123</v>
      </c>
      <c r="E225" s="218" t="s">
        <v>19</v>
      </c>
      <c r="F225" s="219" t="s">
        <v>297</v>
      </c>
      <c r="G225" s="217"/>
      <c r="H225" s="220">
        <v>360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6" t="s">
        <v>123</v>
      </c>
      <c r="AU225" s="226" t="s">
        <v>80</v>
      </c>
      <c r="AV225" s="13" t="s">
        <v>80</v>
      </c>
      <c r="AW225" s="13" t="s">
        <v>34</v>
      </c>
      <c r="AX225" s="13" t="s">
        <v>73</v>
      </c>
      <c r="AY225" s="226" t="s">
        <v>112</v>
      </c>
    </row>
    <row r="226" s="15" customFormat="1">
      <c r="A226" s="15"/>
      <c r="B226" s="237"/>
      <c r="C226" s="238"/>
      <c r="D226" s="211" t="s">
        <v>123</v>
      </c>
      <c r="E226" s="239" t="s">
        <v>19</v>
      </c>
      <c r="F226" s="240" t="s">
        <v>159</v>
      </c>
      <c r="G226" s="238"/>
      <c r="H226" s="241">
        <v>695.79999999999995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47" t="s">
        <v>123</v>
      </c>
      <c r="AU226" s="247" t="s">
        <v>80</v>
      </c>
      <c r="AV226" s="15" t="s">
        <v>119</v>
      </c>
      <c r="AW226" s="15" t="s">
        <v>34</v>
      </c>
      <c r="AX226" s="15" t="s">
        <v>78</v>
      </c>
      <c r="AY226" s="247" t="s">
        <v>112</v>
      </c>
    </row>
    <row r="227" s="2" customFormat="1" ht="24.15" customHeight="1">
      <c r="A227" s="39"/>
      <c r="B227" s="40"/>
      <c r="C227" s="198" t="s">
        <v>298</v>
      </c>
      <c r="D227" s="198" t="s">
        <v>114</v>
      </c>
      <c r="E227" s="199" t="s">
        <v>299</v>
      </c>
      <c r="F227" s="200" t="s">
        <v>300</v>
      </c>
      <c r="G227" s="201" t="s">
        <v>253</v>
      </c>
      <c r="H227" s="202">
        <v>186.90000000000001</v>
      </c>
      <c r="I227" s="203"/>
      <c r="J227" s="204">
        <f>ROUND(I227*H227,2)</f>
        <v>0</v>
      </c>
      <c r="K227" s="200" t="s">
        <v>118</v>
      </c>
      <c r="L227" s="45"/>
      <c r="M227" s="205" t="s">
        <v>19</v>
      </c>
      <c r="N227" s="206" t="s">
        <v>44</v>
      </c>
      <c r="O227" s="85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9" t="s">
        <v>119</v>
      </c>
      <c r="AT227" s="209" t="s">
        <v>114</v>
      </c>
      <c r="AU227" s="209" t="s">
        <v>80</v>
      </c>
      <c r="AY227" s="18" t="s">
        <v>112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8" t="s">
        <v>78</v>
      </c>
      <c r="BK227" s="210">
        <f>ROUND(I227*H227,2)</f>
        <v>0</v>
      </c>
      <c r="BL227" s="18" t="s">
        <v>119</v>
      </c>
      <c r="BM227" s="209" t="s">
        <v>301</v>
      </c>
    </row>
    <row r="228" s="2" customFormat="1">
      <c r="A228" s="39"/>
      <c r="B228" s="40"/>
      <c r="C228" s="41"/>
      <c r="D228" s="211" t="s">
        <v>121</v>
      </c>
      <c r="E228" s="41"/>
      <c r="F228" s="212" t="s">
        <v>292</v>
      </c>
      <c r="G228" s="41"/>
      <c r="H228" s="41"/>
      <c r="I228" s="213"/>
      <c r="J228" s="41"/>
      <c r="K228" s="41"/>
      <c r="L228" s="45"/>
      <c r="M228" s="214"/>
      <c r="N228" s="215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121</v>
      </c>
      <c r="AU228" s="18" t="s">
        <v>80</v>
      </c>
    </row>
    <row r="229" s="13" customFormat="1">
      <c r="A229" s="13"/>
      <c r="B229" s="216"/>
      <c r="C229" s="217"/>
      <c r="D229" s="211" t="s">
        <v>123</v>
      </c>
      <c r="E229" s="218" t="s">
        <v>19</v>
      </c>
      <c r="F229" s="219" t="s">
        <v>269</v>
      </c>
      <c r="G229" s="217"/>
      <c r="H229" s="220">
        <v>186.90000000000001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6" t="s">
        <v>123</v>
      </c>
      <c r="AU229" s="226" t="s">
        <v>80</v>
      </c>
      <c r="AV229" s="13" t="s">
        <v>80</v>
      </c>
      <c r="AW229" s="13" t="s">
        <v>34</v>
      </c>
      <c r="AX229" s="13" t="s">
        <v>78</v>
      </c>
      <c r="AY229" s="226" t="s">
        <v>112</v>
      </c>
    </row>
    <row r="230" s="12" customFormat="1" ht="22.8" customHeight="1">
      <c r="A230" s="12"/>
      <c r="B230" s="182"/>
      <c r="C230" s="183"/>
      <c r="D230" s="184" t="s">
        <v>72</v>
      </c>
      <c r="E230" s="196" t="s">
        <v>302</v>
      </c>
      <c r="F230" s="196" t="s">
        <v>303</v>
      </c>
      <c r="G230" s="183"/>
      <c r="H230" s="183"/>
      <c r="I230" s="186"/>
      <c r="J230" s="197">
        <f>BK230</f>
        <v>0</v>
      </c>
      <c r="K230" s="183"/>
      <c r="L230" s="188"/>
      <c r="M230" s="189"/>
      <c r="N230" s="190"/>
      <c r="O230" s="190"/>
      <c r="P230" s="191">
        <f>SUM(P231:P232)</f>
        <v>0</v>
      </c>
      <c r="Q230" s="190"/>
      <c r="R230" s="191">
        <f>SUM(R231:R232)</f>
        <v>0</v>
      </c>
      <c r="S230" s="190"/>
      <c r="T230" s="192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3" t="s">
        <v>78</v>
      </c>
      <c r="AT230" s="194" t="s">
        <v>72</v>
      </c>
      <c r="AU230" s="194" t="s">
        <v>78</v>
      </c>
      <c r="AY230" s="193" t="s">
        <v>112</v>
      </c>
      <c r="BK230" s="195">
        <f>SUM(BK231:BK232)</f>
        <v>0</v>
      </c>
    </row>
    <row r="231" s="2" customFormat="1" ht="24.15" customHeight="1">
      <c r="A231" s="39"/>
      <c r="B231" s="40"/>
      <c r="C231" s="198" t="s">
        <v>304</v>
      </c>
      <c r="D231" s="198" t="s">
        <v>114</v>
      </c>
      <c r="E231" s="199" t="s">
        <v>305</v>
      </c>
      <c r="F231" s="200" t="s">
        <v>306</v>
      </c>
      <c r="G231" s="201" t="s">
        <v>253</v>
      </c>
      <c r="H231" s="202">
        <v>147.982</v>
      </c>
      <c r="I231" s="203"/>
      <c r="J231" s="204">
        <f>ROUND(I231*H231,2)</f>
        <v>0</v>
      </c>
      <c r="K231" s="200" t="s">
        <v>118</v>
      </c>
      <c r="L231" s="45"/>
      <c r="M231" s="205" t="s">
        <v>19</v>
      </c>
      <c r="N231" s="206" t="s">
        <v>44</v>
      </c>
      <c r="O231" s="85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09" t="s">
        <v>119</v>
      </c>
      <c r="AT231" s="209" t="s">
        <v>114</v>
      </c>
      <c r="AU231" s="209" t="s">
        <v>80</v>
      </c>
      <c r="AY231" s="18" t="s">
        <v>112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8" t="s">
        <v>78</v>
      </c>
      <c r="BK231" s="210">
        <f>ROUND(I231*H231,2)</f>
        <v>0</v>
      </c>
      <c r="BL231" s="18" t="s">
        <v>119</v>
      </c>
      <c r="BM231" s="209" t="s">
        <v>307</v>
      </c>
    </row>
    <row r="232" s="2" customFormat="1">
      <c r="A232" s="39"/>
      <c r="B232" s="40"/>
      <c r="C232" s="41"/>
      <c r="D232" s="211" t="s">
        <v>121</v>
      </c>
      <c r="E232" s="41"/>
      <c r="F232" s="212" t="s">
        <v>308</v>
      </c>
      <c r="G232" s="41"/>
      <c r="H232" s="41"/>
      <c r="I232" s="213"/>
      <c r="J232" s="41"/>
      <c r="K232" s="41"/>
      <c r="L232" s="45"/>
      <c r="M232" s="214"/>
      <c r="N232" s="215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121</v>
      </c>
      <c r="AU232" s="18" t="s">
        <v>80</v>
      </c>
    </row>
    <row r="233" s="12" customFormat="1" ht="25.92" customHeight="1">
      <c r="A233" s="12"/>
      <c r="B233" s="182"/>
      <c r="C233" s="183"/>
      <c r="D233" s="184" t="s">
        <v>72</v>
      </c>
      <c r="E233" s="185" t="s">
        <v>309</v>
      </c>
      <c r="F233" s="185" t="s">
        <v>310</v>
      </c>
      <c r="G233" s="183"/>
      <c r="H233" s="183"/>
      <c r="I233" s="186"/>
      <c r="J233" s="187">
        <f>BK233</f>
        <v>0</v>
      </c>
      <c r="K233" s="183"/>
      <c r="L233" s="188"/>
      <c r="M233" s="189"/>
      <c r="N233" s="190"/>
      <c r="O233" s="190"/>
      <c r="P233" s="191">
        <f>P234+P249+P253</f>
        <v>0</v>
      </c>
      <c r="Q233" s="190"/>
      <c r="R233" s="191">
        <f>R234+R249+R253</f>
        <v>0</v>
      </c>
      <c r="S233" s="190"/>
      <c r="T233" s="192">
        <f>T234+T249+T253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3" t="s">
        <v>144</v>
      </c>
      <c r="AT233" s="194" t="s">
        <v>72</v>
      </c>
      <c r="AU233" s="194" t="s">
        <v>73</v>
      </c>
      <c r="AY233" s="193" t="s">
        <v>112</v>
      </c>
      <c r="BK233" s="195">
        <f>BK234+BK249+BK253</f>
        <v>0</v>
      </c>
    </row>
    <row r="234" s="12" customFormat="1" ht="22.8" customHeight="1">
      <c r="A234" s="12"/>
      <c r="B234" s="182"/>
      <c r="C234" s="183"/>
      <c r="D234" s="184" t="s">
        <v>72</v>
      </c>
      <c r="E234" s="196" t="s">
        <v>311</v>
      </c>
      <c r="F234" s="196" t="s">
        <v>312</v>
      </c>
      <c r="G234" s="183"/>
      <c r="H234" s="183"/>
      <c r="I234" s="186"/>
      <c r="J234" s="197">
        <f>BK234</f>
        <v>0</v>
      </c>
      <c r="K234" s="183"/>
      <c r="L234" s="188"/>
      <c r="M234" s="189"/>
      <c r="N234" s="190"/>
      <c r="O234" s="190"/>
      <c r="P234" s="191">
        <f>SUM(P235:P248)</f>
        <v>0</v>
      </c>
      <c r="Q234" s="190"/>
      <c r="R234" s="191">
        <f>SUM(R235:R248)</f>
        <v>0</v>
      </c>
      <c r="S234" s="190"/>
      <c r="T234" s="192">
        <f>SUM(T235:T248)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3" t="s">
        <v>144</v>
      </c>
      <c r="AT234" s="194" t="s">
        <v>72</v>
      </c>
      <c r="AU234" s="194" t="s">
        <v>78</v>
      </c>
      <c r="AY234" s="193" t="s">
        <v>112</v>
      </c>
      <c r="BK234" s="195">
        <f>SUM(BK235:BK248)</f>
        <v>0</v>
      </c>
    </row>
    <row r="235" s="2" customFormat="1" ht="14.4" customHeight="1">
      <c r="A235" s="39"/>
      <c r="B235" s="40"/>
      <c r="C235" s="198" t="s">
        <v>313</v>
      </c>
      <c r="D235" s="198" t="s">
        <v>114</v>
      </c>
      <c r="E235" s="199" t="s">
        <v>314</v>
      </c>
      <c r="F235" s="200" t="s">
        <v>315</v>
      </c>
      <c r="G235" s="201" t="s">
        <v>316</v>
      </c>
      <c r="H235" s="202">
        <v>2</v>
      </c>
      <c r="I235" s="203"/>
      <c r="J235" s="204">
        <f>ROUND(I235*H235,2)</f>
        <v>0</v>
      </c>
      <c r="K235" s="200" t="s">
        <v>118</v>
      </c>
      <c r="L235" s="45"/>
      <c r="M235" s="205" t="s">
        <v>19</v>
      </c>
      <c r="N235" s="206" t="s">
        <v>44</v>
      </c>
      <c r="O235" s="85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317</v>
      </c>
      <c r="AT235" s="209" t="s">
        <v>114</v>
      </c>
      <c r="AU235" s="209" t="s">
        <v>80</v>
      </c>
      <c r="AY235" s="18" t="s">
        <v>112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78</v>
      </c>
      <c r="BK235" s="210">
        <f>ROUND(I235*H235,2)</f>
        <v>0</v>
      </c>
      <c r="BL235" s="18" t="s">
        <v>317</v>
      </c>
      <c r="BM235" s="209" t="s">
        <v>318</v>
      </c>
    </row>
    <row r="236" s="2" customFormat="1">
      <c r="A236" s="39"/>
      <c r="B236" s="40"/>
      <c r="C236" s="41"/>
      <c r="D236" s="211" t="s">
        <v>121</v>
      </c>
      <c r="E236" s="41"/>
      <c r="F236" s="212" t="s">
        <v>319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121</v>
      </c>
      <c r="AU236" s="18" t="s">
        <v>80</v>
      </c>
    </row>
    <row r="237" s="13" customFormat="1">
      <c r="A237" s="13"/>
      <c r="B237" s="216"/>
      <c r="C237" s="217"/>
      <c r="D237" s="211" t="s">
        <v>123</v>
      </c>
      <c r="E237" s="218" t="s">
        <v>19</v>
      </c>
      <c r="F237" s="219" t="s">
        <v>320</v>
      </c>
      <c r="G237" s="217"/>
      <c r="H237" s="220">
        <v>1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123</v>
      </c>
      <c r="AU237" s="226" t="s">
        <v>80</v>
      </c>
      <c r="AV237" s="13" t="s">
        <v>80</v>
      </c>
      <c r="AW237" s="13" t="s">
        <v>34</v>
      </c>
      <c r="AX237" s="13" t="s">
        <v>73</v>
      </c>
      <c r="AY237" s="226" t="s">
        <v>112</v>
      </c>
    </row>
    <row r="238" s="13" customFormat="1">
      <c r="A238" s="13"/>
      <c r="B238" s="216"/>
      <c r="C238" s="217"/>
      <c r="D238" s="211" t="s">
        <v>123</v>
      </c>
      <c r="E238" s="218" t="s">
        <v>19</v>
      </c>
      <c r="F238" s="219" t="s">
        <v>321</v>
      </c>
      <c r="G238" s="217"/>
      <c r="H238" s="220">
        <v>1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6" t="s">
        <v>123</v>
      </c>
      <c r="AU238" s="226" t="s">
        <v>80</v>
      </c>
      <c r="AV238" s="13" t="s">
        <v>80</v>
      </c>
      <c r="AW238" s="13" t="s">
        <v>34</v>
      </c>
      <c r="AX238" s="13" t="s">
        <v>73</v>
      </c>
      <c r="AY238" s="226" t="s">
        <v>112</v>
      </c>
    </row>
    <row r="239" s="15" customFormat="1">
      <c r="A239" s="15"/>
      <c r="B239" s="237"/>
      <c r="C239" s="238"/>
      <c r="D239" s="211" t="s">
        <v>123</v>
      </c>
      <c r="E239" s="239" t="s">
        <v>19</v>
      </c>
      <c r="F239" s="240" t="s">
        <v>159</v>
      </c>
      <c r="G239" s="238"/>
      <c r="H239" s="241">
        <v>2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47" t="s">
        <v>123</v>
      </c>
      <c r="AU239" s="247" t="s">
        <v>80</v>
      </c>
      <c r="AV239" s="15" t="s">
        <v>119</v>
      </c>
      <c r="AW239" s="15" t="s">
        <v>34</v>
      </c>
      <c r="AX239" s="15" t="s">
        <v>78</v>
      </c>
      <c r="AY239" s="247" t="s">
        <v>112</v>
      </c>
    </row>
    <row r="240" s="2" customFormat="1" ht="14.4" customHeight="1">
      <c r="A240" s="39"/>
      <c r="B240" s="40"/>
      <c r="C240" s="198" t="s">
        <v>322</v>
      </c>
      <c r="D240" s="198" t="s">
        <v>114</v>
      </c>
      <c r="E240" s="199" t="s">
        <v>323</v>
      </c>
      <c r="F240" s="200" t="s">
        <v>324</v>
      </c>
      <c r="G240" s="201" t="s">
        <v>316</v>
      </c>
      <c r="H240" s="202">
        <v>10</v>
      </c>
      <c r="I240" s="203"/>
      <c r="J240" s="204">
        <f>ROUND(I240*H240,2)</f>
        <v>0</v>
      </c>
      <c r="K240" s="200" t="s">
        <v>118</v>
      </c>
      <c r="L240" s="45"/>
      <c r="M240" s="205" t="s">
        <v>19</v>
      </c>
      <c r="N240" s="206" t="s">
        <v>44</v>
      </c>
      <c r="O240" s="85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9" t="s">
        <v>317</v>
      </c>
      <c r="AT240" s="209" t="s">
        <v>114</v>
      </c>
      <c r="AU240" s="209" t="s">
        <v>80</v>
      </c>
      <c r="AY240" s="18" t="s">
        <v>112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8" t="s">
        <v>78</v>
      </c>
      <c r="BK240" s="210">
        <f>ROUND(I240*H240,2)</f>
        <v>0</v>
      </c>
      <c r="BL240" s="18" t="s">
        <v>317</v>
      </c>
      <c r="BM240" s="209" t="s">
        <v>325</v>
      </c>
    </row>
    <row r="241" s="2" customFormat="1">
      <c r="A241" s="39"/>
      <c r="B241" s="40"/>
      <c r="C241" s="41"/>
      <c r="D241" s="211" t="s">
        <v>121</v>
      </c>
      <c r="E241" s="41"/>
      <c r="F241" s="212" t="s">
        <v>319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121</v>
      </c>
      <c r="AU241" s="18" t="s">
        <v>80</v>
      </c>
    </row>
    <row r="242" s="13" customFormat="1">
      <c r="A242" s="13"/>
      <c r="B242" s="216"/>
      <c r="C242" s="217"/>
      <c r="D242" s="211" t="s">
        <v>123</v>
      </c>
      <c r="E242" s="218" t="s">
        <v>19</v>
      </c>
      <c r="F242" s="219" t="s">
        <v>326</v>
      </c>
      <c r="G242" s="217"/>
      <c r="H242" s="220">
        <v>10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6" t="s">
        <v>123</v>
      </c>
      <c r="AU242" s="226" t="s">
        <v>80</v>
      </c>
      <c r="AV242" s="13" t="s">
        <v>80</v>
      </c>
      <c r="AW242" s="13" t="s">
        <v>34</v>
      </c>
      <c r="AX242" s="13" t="s">
        <v>78</v>
      </c>
      <c r="AY242" s="226" t="s">
        <v>112</v>
      </c>
    </row>
    <row r="243" s="14" customFormat="1">
      <c r="A243" s="14"/>
      <c r="B243" s="227"/>
      <c r="C243" s="228"/>
      <c r="D243" s="211" t="s">
        <v>123</v>
      </c>
      <c r="E243" s="229" t="s">
        <v>19</v>
      </c>
      <c r="F243" s="230" t="s">
        <v>327</v>
      </c>
      <c r="G243" s="228"/>
      <c r="H243" s="229" t="s">
        <v>19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6" t="s">
        <v>123</v>
      </c>
      <c r="AU243" s="236" t="s">
        <v>80</v>
      </c>
      <c r="AV243" s="14" t="s">
        <v>78</v>
      </c>
      <c r="AW243" s="14" t="s">
        <v>34</v>
      </c>
      <c r="AX243" s="14" t="s">
        <v>73</v>
      </c>
      <c r="AY243" s="236" t="s">
        <v>112</v>
      </c>
    </row>
    <row r="244" s="2" customFormat="1" ht="14.4" customHeight="1">
      <c r="A244" s="39"/>
      <c r="B244" s="40"/>
      <c r="C244" s="198" t="s">
        <v>328</v>
      </c>
      <c r="D244" s="198" t="s">
        <v>114</v>
      </c>
      <c r="E244" s="199" t="s">
        <v>329</v>
      </c>
      <c r="F244" s="200" t="s">
        <v>330</v>
      </c>
      <c r="G244" s="201" t="s">
        <v>316</v>
      </c>
      <c r="H244" s="202">
        <v>2</v>
      </c>
      <c r="I244" s="203"/>
      <c r="J244" s="204">
        <f>ROUND(I244*H244,2)</f>
        <v>0</v>
      </c>
      <c r="K244" s="200" t="s">
        <v>118</v>
      </c>
      <c r="L244" s="45"/>
      <c r="M244" s="205" t="s">
        <v>19</v>
      </c>
      <c r="N244" s="206" t="s">
        <v>44</v>
      </c>
      <c r="O244" s="85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9" t="s">
        <v>317</v>
      </c>
      <c r="AT244" s="209" t="s">
        <v>114</v>
      </c>
      <c r="AU244" s="209" t="s">
        <v>80</v>
      </c>
      <c r="AY244" s="18" t="s">
        <v>112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8" t="s">
        <v>78</v>
      </c>
      <c r="BK244" s="210">
        <f>ROUND(I244*H244,2)</f>
        <v>0</v>
      </c>
      <c r="BL244" s="18" t="s">
        <v>317</v>
      </c>
      <c r="BM244" s="209" t="s">
        <v>331</v>
      </c>
    </row>
    <row r="245" s="2" customFormat="1">
      <c r="A245" s="39"/>
      <c r="B245" s="40"/>
      <c r="C245" s="41"/>
      <c r="D245" s="211" t="s">
        <v>121</v>
      </c>
      <c r="E245" s="41"/>
      <c r="F245" s="212" t="s">
        <v>319</v>
      </c>
      <c r="G245" s="41"/>
      <c r="H245" s="41"/>
      <c r="I245" s="213"/>
      <c r="J245" s="41"/>
      <c r="K245" s="41"/>
      <c r="L245" s="45"/>
      <c r="M245" s="214"/>
      <c r="N245" s="215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121</v>
      </c>
      <c r="AU245" s="18" t="s">
        <v>80</v>
      </c>
    </row>
    <row r="246" s="13" customFormat="1">
      <c r="A246" s="13"/>
      <c r="B246" s="216"/>
      <c r="C246" s="217"/>
      <c r="D246" s="211" t="s">
        <v>123</v>
      </c>
      <c r="E246" s="218" t="s">
        <v>19</v>
      </c>
      <c r="F246" s="219" t="s">
        <v>320</v>
      </c>
      <c r="G246" s="217"/>
      <c r="H246" s="220">
        <v>1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6" t="s">
        <v>123</v>
      </c>
      <c r="AU246" s="226" t="s">
        <v>80</v>
      </c>
      <c r="AV246" s="13" t="s">
        <v>80</v>
      </c>
      <c r="AW246" s="13" t="s">
        <v>34</v>
      </c>
      <c r="AX246" s="13" t="s">
        <v>73</v>
      </c>
      <c r="AY246" s="226" t="s">
        <v>112</v>
      </c>
    </row>
    <row r="247" s="13" customFormat="1">
      <c r="A247" s="13"/>
      <c r="B247" s="216"/>
      <c r="C247" s="217"/>
      <c r="D247" s="211" t="s">
        <v>123</v>
      </c>
      <c r="E247" s="218" t="s">
        <v>19</v>
      </c>
      <c r="F247" s="219" t="s">
        <v>321</v>
      </c>
      <c r="G247" s="217"/>
      <c r="H247" s="220">
        <v>1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6" t="s">
        <v>123</v>
      </c>
      <c r="AU247" s="226" t="s">
        <v>80</v>
      </c>
      <c r="AV247" s="13" t="s">
        <v>80</v>
      </c>
      <c r="AW247" s="13" t="s">
        <v>34</v>
      </c>
      <c r="AX247" s="13" t="s">
        <v>73</v>
      </c>
      <c r="AY247" s="226" t="s">
        <v>112</v>
      </c>
    </row>
    <row r="248" s="15" customFormat="1">
      <c r="A248" s="15"/>
      <c r="B248" s="237"/>
      <c r="C248" s="238"/>
      <c r="D248" s="211" t="s">
        <v>123</v>
      </c>
      <c r="E248" s="239" t="s">
        <v>19</v>
      </c>
      <c r="F248" s="240" t="s">
        <v>159</v>
      </c>
      <c r="G248" s="238"/>
      <c r="H248" s="241">
        <v>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47" t="s">
        <v>123</v>
      </c>
      <c r="AU248" s="247" t="s">
        <v>80</v>
      </c>
      <c r="AV248" s="15" t="s">
        <v>119</v>
      </c>
      <c r="AW248" s="15" t="s">
        <v>34</v>
      </c>
      <c r="AX248" s="15" t="s">
        <v>78</v>
      </c>
      <c r="AY248" s="247" t="s">
        <v>112</v>
      </c>
    </row>
    <row r="249" s="12" customFormat="1" ht="22.8" customHeight="1">
      <c r="A249" s="12"/>
      <c r="B249" s="182"/>
      <c r="C249" s="183"/>
      <c r="D249" s="184" t="s">
        <v>72</v>
      </c>
      <c r="E249" s="196" t="s">
        <v>332</v>
      </c>
      <c r="F249" s="196" t="s">
        <v>333</v>
      </c>
      <c r="G249" s="183"/>
      <c r="H249" s="183"/>
      <c r="I249" s="186"/>
      <c r="J249" s="197">
        <f>BK249</f>
        <v>0</v>
      </c>
      <c r="K249" s="183"/>
      <c r="L249" s="188"/>
      <c r="M249" s="189"/>
      <c r="N249" s="190"/>
      <c r="O249" s="190"/>
      <c r="P249" s="191">
        <f>SUM(P250:P252)</f>
        <v>0</v>
      </c>
      <c r="Q249" s="190"/>
      <c r="R249" s="191">
        <f>SUM(R250:R252)</f>
        <v>0</v>
      </c>
      <c r="S249" s="190"/>
      <c r="T249" s="192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3" t="s">
        <v>144</v>
      </c>
      <c r="AT249" s="194" t="s">
        <v>72</v>
      </c>
      <c r="AU249" s="194" t="s">
        <v>78</v>
      </c>
      <c r="AY249" s="193" t="s">
        <v>112</v>
      </c>
      <c r="BK249" s="195">
        <f>SUM(BK250:BK252)</f>
        <v>0</v>
      </c>
    </row>
    <row r="250" s="2" customFormat="1" ht="24.15" customHeight="1">
      <c r="A250" s="39"/>
      <c r="B250" s="40"/>
      <c r="C250" s="198" t="s">
        <v>334</v>
      </c>
      <c r="D250" s="198" t="s">
        <v>114</v>
      </c>
      <c r="E250" s="199" t="s">
        <v>335</v>
      </c>
      <c r="F250" s="200" t="s">
        <v>336</v>
      </c>
      <c r="G250" s="201" t="s">
        <v>202</v>
      </c>
      <c r="H250" s="202">
        <v>1</v>
      </c>
      <c r="I250" s="203"/>
      <c r="J250" s="204">
        <f>ROUND(I250*H250,2)</f>
        <v>0</v>
      </c>
      <c r="K250" s="200" t="s">
        <v>118</v>
      </c>
      <c r="L250" s="45"/>
      <c r="M250" s="205" t="s">
        <v>19</v>
      </c>
      <c r="N250" s="206" t="s">
        <v>44</v>
      </c>
      <c r="O250" s="85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9" t="s">
        <v>317</v>
      </c>
      <c r="AT250" s="209" t="s">
        <v>114</v>
      </c>
      <c r="AU250" s="209" t="s">
        <v>80</v>
      </c>
      <c r="AY250" s="18" t="s">
        <v>112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8" t="s">
        <v>78</v>
      </c>
      <c r="BK250" s="210">
        <f>ROUND(I250*H250,2)</f>
        <v>0</v>
      </c>
      <c r="BL250" s="18" t="s">
        <v>317</v>
      </c>
      <c r="BM250" s="209" t="s">
        <v>337</v>
      </c>
    </row>
    <row r="251" s="2" customFormat="1">
      <c r="A251" s="39"/>
      <c r="B251" s="40"/>
      <c r="C251" s="41"/>
      <c r="D251" s="211" t="s">
        <v>121</v>
      </c>
      <c r="E251" s="41"/>
      <c r="F251" s="212" t="s">
        <v>338</v>
      </c>
      <c r="G251" s="41"/>
      <c r="H251" s="41"/>
      <c r="I251" s="213"/>
      <c r="J251" s="41"/>
      <c r="K251" s="41"/>
      <c r="L251" s="45"/>
      <c r="M251" s="214"/>
      <c r="N251" s="215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121</v>
      </c>
      <c r="AU251" s="18" t="s">
        <v>80</v>
      </c>
    </row>
    <row r="252" s="13" customFormat="1">
      <c r="A252" s="13"/>
      <c r="B252" s="216"/>
      <c r="C252" s="217"/>
      <c r="D252" s="211" t="s">
        <v>123</v>
      </c>
      <c r="E252" s="218" t="s">
        <v>19</v>
      </c>
      <c r="F252" s="219" t="s">
        <v>339</v>
      </c>
      <c r="G252" s="217"/>
      <c r="H252" s="220">
        <v>1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6" t="s">
        <v>123</v>
      </c>
      <c r="AU252" s="226" t="s">
        <v>80</v>
      </c>
      <c r="AV252" s="13" t="s">
        <v>80</v>
      </c>
      <c r="AW252" s="13" t="s">
        <v>34</v>
      </c>
      <c r="AX252" s="13" t="s">
        <v>78</v>
      </c>
      <c r="AY252" s="226" t="s">
        <v>112</v>
      </c>
    </row>
    <row r="253" s="12" customFormat="1" ht="22.8" customHeight="1">
      <c r="A253" s="12"/>
      <c r="B253" s="182"/>
      <c r="C253" s="183"/>
      <c r="D253" s="184" t="s">
        <v>72</v>
      </c>
      <c r="E253" s="196" t="s">
        <v>340</v>
      </c>
      <c r="F253" s="196" t="s">
        <v>341</v>
      </c>
      <c r="G253" s="183"/>
      <c r="H253" s="183"/>
      <c r="I253" s="186"/>
      <c r="J253" s="197">
        <f>BK253</f>
        <v>0</v>
      </c>
      <c r="K253" s="183"/>
      <c r="L253" s="188"/>
      <c r="M253" s="189"/>
      <c r="N253" s="190"/>
      <c r="O253" s="190"/>
      <c r="P253" s="191">
        <f>SUM(P254:P256)</f>
        <v>0</v>
      </c>
      <c r="Q253" s="190"/>
      <c r="R253" s="191">
        <f>SUM(R254:R256)</f>
        <v>0</v>
      </c>
      <c r="S253" s="190"/>
      <c r="T253" s="192">
        <f>SUM(T254:T256)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3" t="s">
        <v>144</v>
      </c>
      <c r="AT253" s="194" t="s">
        <v>72</v>
      </c>
      <c r="AU253" s="194" t="s">
        <v>78</v>
      </c>
      <c r="AY253" s="193" t="s">
        <v>112</v>
      </c>
      <c r="BK253" s="195">
        <f>SUM(BK254:BK256)</f>
        <v>0</v>
      </c>
    </row>
    <row r="254" s="2" customFormat="1" ht="24.15" customHeight="1">
      <c r="A254" s="39"/>
      <c r="B254" s="40"/>
      <c r="C254" s="198" t="s">
        <v>342</v>
      </c>
      <c r="D254" s="198" t="s">
        <v>114</v>
      </c>
      <c r="E254" s="199" t="s">
        <v>343</v>
      </c>
      <c r="F254" s="200" t="s">
        <v>344</v>
      </c>
      <c r="G254" s="201" t="s">
        <v>202</v>
      </c>
      <c r="H254" s="202">
        <v>1</v>
      </c>
      <c r="I254" s="203"/>
      <c r="J254" s="204">
        <f>ROUND(I254*H254,2)</f>
        <v>0</v>
      </c>
      <c r="K254" s="200" t="s">
        <v>118</v>
      </c>
      <c r="L254" s="45"/>
      <c r="M254" s="205" t="s">
        <v>19</v>
      </c>
      <c r="N254" s="206" t="s">
        <v>44</v>
      </c>
      <c r="O254" s="85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317</v>
      </c>
      <c r="AT254" s="209" t="s">
        <v>114</v>
      </c>
      <c r="AU254" s="209" t="s">
        <v>80</v>
      </c>
      <c r="AY254" s="18" t="s">
        <v>112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78</v>
      </c>
      <c r="BK254" s="210">
        <f>ROUND(I254*H254,2)</f>
        <v>0</v>
      </c>
      <c r="BL254" s="18" t="s">
        <v>317</v>
      </c>
      <c r="BM254" s="209" t="s">
        <v>345</v>
      </c>
    </row>
    <row r="255" s="2" customFormat="1">
      <c r="A255" s="39"/>
      <c r="B255" s="40"/>
      <c r="C255" s="41"/>
      <c r="D255" s="211" t="s">
        <v>121</v>
      </c>
      <c r="E255" s="41"/>
      <c r="F255" s="212" t="s">
        <v>346</v>
      </c>
      <c r="G255" s="41"/>
      <c r="H255" s="41"/>
      <c r="I255" s="213"/>
      <c r="J255" s="41"/>
      <c r="K255" s="41"/>
      <c r="L255" s="45"/>
      <c r="M255" s="214"/>
      <c r="N255" s="21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121</v>
      </c>
      <c r="AU255" s="18" t="s">
        <v>80</v>
      </c>
    </row>
    <row r="256" s="13" customFormat="1">
      <c r="A256" s="13"/>
      <c r="B256" s="216"/>
      <c r="C256" s="217"/>
      <c r="D256" s="211" t="s">
        <v>123</v>
      </c>
      <c r="E256" s="218" t="s">
        <v>19</v>
      </c>
      <c r="F256" s="219" t="s">
        <v>347</v>
      </c>
      <c r="G256" s="217"/>
      <c r="H256" s="220">
        <v>1</v>
      </c>
      <c r="I256" s="221"/>
      <c r="J256" s="217"/>
      <c r="K256" s="217"/>
      <c r="L256" s="222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6" t="s">
        <v>123</v>
      </c>
      <c r="AU256" s="226" t="s">
        <v>80</v>
      </c>
      <c r="AV256" s="13" t="s">
        <v>80</v>
      </c>
      <c r="AW256" s="13" t="s">
        <v>34</v>
      </c>
      <c r="AX256" s="13" t="s">
        <v>78</v>
      </c>
      <c r="AY256" s="226" t="s">
        <v>112</v>
      </c>
    </row>
    <row r="257" s="2" customFormat="1" ht="6.96" customHeight="1">
      <c r="A257" s="39"/>
      <c r="B257" s="60"/>
      <c r="C257" s="61"/>
      <c r="D257" s="61"/>
      <c r="E257" s="61"/>
      <c r="F257" s="61"/>
      <c r="G257" s="61"/>
      <c r="H257" s="61"/>
      <c r="I257" s="61"/>
      <c r="J257" s="61"/>
      <c r="K257" s="61"/>
      <c r="L257" s="45"/>
      <c r="M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</sheetData>
  <sheetProtection sheet="1" autoFilter="0" formatColumns="0" formatRows="0" objects="1" scenarios="1" spinCount="100000" saltValue="y68J5PgkKfDaHpsgRT1wcVlcSJLnuqxONkOpF2pWaLCn0lZhf8jC7Nt6emNvyEOiCyQG5JxjEq9bLdIeFr3VvQ==" hashValue="ua7VwkoRk3iBdgcYSug9YqK8xxWKvVYLUuwiOWhCQePZdlqtPeU9F4cHn6IYOXrCSK9sbH0LCFcf9dw6m2bRpQ==" algorithmName="SHA-512" password="CC35"/>
  <autoFilter ref="C83:K256"/>
  <mergeCells count="6">
    <mergeCell ref="E7:H7"/>
    <mergeCell ref="E16:H16"/>
    <mergeCell ref="E25:H25"/>
    <mergeCell ref="E46:H46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6" customFormat="1" ht="45" customHeight="1">
      <c r="B3" s="265"/>
      <c r="C3" s="266" t="s">
        <v>348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349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350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351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352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353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354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355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356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357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358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77</v>
      </c>
      <c r="F18" s="272" t="s">
        <v>359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360</v>
      </c>
      <c r="F19" s="272" t="s">
        <v>361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362</v>
      </c>
      <c r="F20" s="272" t="s">
        <v>363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364</v>
      </c>
      <c r="F21" s="272" t="s">
        <v>365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366</v>
      </c>
      <c r="F22" s="272" t="s">
        <v>367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368</v>
      </c>
      <c r="F23" s="272" t="s">
        <v>369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370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371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372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373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374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375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376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377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378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98</v>
      </c>
      <c r="F36" s="272"/>
      <c r="G36" s="272" t="s">
        <v>379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380</v>
      </c>
      <c r="F37" s="272"/>
      <c r="G37" s="272" t="s">
        <v>381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54</v>
      </c>
      <c r="F38" s="272"/>
      <c r="G38" s="272" t="s">
        <v>382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55</v>
      </c>
      <c r="F39" s="272"/>
      <c r="G39" s="272" t="s">
        <v>383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99</v>
      </c>
      <c r="F40" s="272"/>
      <c r="G40" s="272" t="s">
        <v>384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100</v>
      </c>
      <c r="F41" s="272"/>
      <c r="G41" s="272" t="s">
        <v>385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386</v>
      </c>
      <c r="F42" s="272"/>
      <c r="G42" s="272" t="s">
        <v>387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388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389</v>
      </c>
      <c r="F44" s="272"/>
      <c r="G44" s="272" t="s">
        <v>390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102</v>
      </c>
      <c r="F45" s="272"/>
      <c r="G45" s="272" t="s">
        <v>391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392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393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394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395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396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397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398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399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400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401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402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403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404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405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406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407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408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409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410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411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412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413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414</v>
      </c>
      <c r="D76" s="290"/>
      <c r="E76" s="290"/>
      <c r="F76" s="290" t="s">
        <v>415</v>
      </c>
      <c r="G76" s="291"/>
      <c r="H76" s="290" t="s">
        <v>55</v>
      </c>
      <c r="I76" s="290" t="s">
        <v>58</v>
      </c>
      <c r="J76" s="290" t="s">
        <v>416</v>
      </c>
      <c r="K76" s="289"/>
    </row>
    <row r="77" s="1" customFormat="1" ht="17.25" customHeight="1">
      <c r="B77" s="287"/>
      <c r="C77" s="292" t="s">
        <v>417</v>
      </c>
      <c r="D77" s="292"/>
      <c r="E77" s="292"/>
      <c r="F77" s="293" t="s">
        <v>418</v>
      </c>
      <c r="G77" s="294"/>
      <c r="H77" s="292"/>
      <c r="I77" s="292"/>
      <c r="J77" s="292" t="s">
        <v>419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54</v>
      </c>
      <c r="D79" s="297"/>
      <c r="E79" s="297"/>
      <c r="F79" s="298" t="s">
        <v>420</v>
      </c>
      <c r="G79" s="299"/>
      <c r="H79" s="275" t="s">
        <v>421</v>
      </c>
      <c r="I79" s="275" t="s">
        <v>422</v>
      </c>
      <c r="J79" s="275">
        <v>20</v>
      </c>
      <c r="K79" s="289"/>
    </row>
    <row r="80" s="1" customFormat="1" ht="15" customHeight="1">
      <c r="B80" s="287"/>
      <c r="C80" s="275" t="s">
        <v>423</v>
      </c>
      <c r="D80" s="275"/>
      <c r="E80" s="275"/>
      <c r="F80" s="298" t="s">
        <v>420</v>
      </c>
      <c r="G80" s="299"/>
      <c r="H80" s="275" t="s">
        <v>424</v>
      </c>
      <c r="I80" s="275" t="s">
        <v>422</v>
      </c>
      <c r="J80" s="275">
        <v>120</v>
      </c>
      <c r="K80" s="289"/>
    </row>
    <row r="81" s="1" customFormat="1" ht="15" customHeight="1">
      <c r="B81" s="300"/>
      <c r="C81" s="275" t="s">
        <v>425</v>
      </c>
      <c r="D81" s="275"/>
      <c r="E81" s="275"/>
      <c r="F81" s="298" t="s">
        <v>426</v>
      </c>
      <c r="G81" s="299"/>
      <c r="H81" s="275" t="s">
        <v>427</v>
      </c>
      <c r="I81" s="275" t="s">
        <v>422</v>
      </c>
      <c r="J81" s="275">
        <v>50</v>
      </c>
      <c r="K81" s="289"/>
    </row>
    <row r="82" s="1" customFormat="1" ht="15" customHeight="1">
      <c r="B82" s="300"/>
      <c r="C82" s="275" t="s">
        <v>428</v>
      </c>
      <c r="D82" s="275"/>
      <c r="E82" s="275"/>
      <c r="F82" s="298" t="s">
        <v>420</v>
      </c>
      <c r="G82" s="299"/>
      <c r="H82" s="275" t="s">
        <v>429</v>
      </c>
      <c r="I82" s="275" t="s">
        <v>430</v>
      </c>
      <c r="J82" s="275"/>
      <c r="K82" s="289"/>
    </row>
    <row r="83" s="1" customFormat="1" ht="15" customHeight="1">
      <c r="B83" s="300"/>
      <c r="C83" s="301" t="s">
        <v>431</v>
      </c>
      <c r="D83" s="301"/>
      <c r="E83" s="301"/>
      <c r="F83" s="302" t="s">
        <v>426</v>
      </c>
      <c r="G83" s="301"/>
      <c r="H83" s="301" t="s">
        <v>432</v>
      </c>
      <c r="I83" s="301" t="s">
        <v>422</v>
      </c>
      <c r="J83" s="301">
        <v>15</v>
      </c>
      <c r="K83" s="289"/>
    </row>
    <row r="84" s="1" customFormat="1" ht="15" customHeight="1">
      <c r="B84" s="300"/>
      <c r="C84" s="301" t="s">
        <v>433</v>
      </c>
      <c r="D84" s="301"/>
      <c r="E84" s="301"/>
      <c r="F84" s="302" t="s">
        <v>426</v>
      </c>
      <c r="G84" s="301"/>
      <c r="H84" s="301" t="s">
        <v>434</v>
      </c>
      <c r="I84" s="301" t="s">
        <v>422</v>
      </c>
      <c r="J84" s="301">
        <v>15</v>
      </c>
      <c r="K84" s="289"/>
    </row>
    <row r="85" s="1" customFormat="1" ht="15" customHeight="1">
      <c r="B85" s="300"/>
      <c r="C85" s="301" t="s">
        <v>435</v>
      </c>
      <c r="D85" s="301"/>
      <c r="E85" s="301"/>
      <c r="F85" s="302" t="s">
        <v>426</v>
      </c>
      <c r="G85" s="301"/>
      <c r="H85" s="301" t="s">
        <v>436</v>
      </c>
      <c r="I85" s="301" t="s">
        <v>422</v>
      </c>
      <c r="J85" s="301">
        <v>20</v>
      </c>
      <c r="K85" s="289"/>
    </row>
    <row r="86" s="1" customFormat="1" ht="15" customHeight="1">
      <c r="B86" s="300"/>
      <c r="C86" s="301" t="s">
        <v>437</v>
      </c>
      <c r="D86" s="301"/>
      <c r="E86" s="301"/>
      <c r="F86" s="302" t="s">
        <v>426</v>
      </c>
      <c r="G86" s="301"/>
      <c r="H86" s="301" t="s">
        <v>438</v>
      </c>
      <c r="I86" s="301" t="s">
        <v>422</v>
      </c>
      <c r="J86" s="301">
        <v>20</v>
      </c>
      <c r="K86" s="289"/>
    </row>
    <row r="87" s="1" customFormat="1" ht="15" customHeight="1">
      <c r="B87" s="300"/>
      <c r="C87" s="275" t="s">
        <v>439</v>
      </c>
      <c r="D87" s="275"/>
      <c r="E87" s="275"/>
      <c r="F87" s="298" t="s">
        <v>426</v>
      </c>
      <c r="G87" s="299"/>
      <c r="H87" s="275" t="s">
        <v>440</v>
      </c>
      <c r="I87" s="275" t="s">
        <v>422</v>
      </c>
      <c r="J87" s="275">
        <v>50</v>
      </c>
      <c r="K87" s="289"/>
    </row>
    <row r="88" s="1" customFormat="1" ht="15" customHeight="1">
      <c r="B88" s="300"/>
      <c r="C88" s="275" t="s">
        <v>441</v>
      </c>
      <c r="D88" s="275"/>
      <c r="E88" s="275"/>
      <c r="F88" s="298" t="s">
        <v>426</v>
      </c>
      <c r="G88" s="299"/>
      <c r="H88" s="275" t="s">
        <v>442</v>
      </c>
      <c r="I88" s="275" t="s">
        <v>422</v>
      </c>
      <c r="J88" s="275">
        <v>20</v>
      </c>
      <c r="K88" s="289"/>
    </row>
    <row r="89" s="1" customFormat="1" ht="15" customHeight="1">
      <c r="B89" s="300"/>
      <c r="C89" s="275" t="s">
        <v>443</v>
      </c>
      <c r="D89" s="275"/>
      <c r="E89" s="275"/>
      <c r="F89" s="298" t="s">
        <v>426</v>
      </c>
      <c r="G89" s="299"/>
      <c r="H89" s="275" t="s">
        <v>444</v>
      </c>
      <c r="I89" s="275" t="s">
        <v>422</v>
      </c>
      <c r="J89" s="275">
        <v>20</v>
      </c>
      <c r="K89" s="289"/>
    </row>
    <row r="90" s="1" customFormat="1" ht="15" customHeight="1">
      <c r="B90" s="300"/>
      <c r="C90" s="275" t="s">
        <v>445</v>
      </c>
      <c r="D90" s="275"/>
      <c r="E90" s="275"/>
      <c r="F90" s="298" t="s">
        <v>426</v>
      </c>
      <c r="G90" s="299"/>
      <c r="H90" s="275" t="s">
        <v>446</v>
      </c>
      <c r="I90" s="275" t="s">
        <v>422</v>
      </c>
      <c r="J90" s="275">
        <v>50</v>
      </c>
      <c r="K90" s="289"/>
    </row>
    <row r="91" s="1" customFormat="1" ht="15" customHeight="1">
      <c r="B91" s="300"/>
      <c r="C91" s="275" t="s">
        <v>447</v>
      </c>
      <c r="D91" s="275"/>
      <c r="E91" s="275"/>
      <c r="F91" s="298" t="s">
        <v>426</v>
      </c>
      <c r="G91" s="299"/>
      <c r="H91" s="275" t="s">
        <v>447</v>
      </c>
      <c r="I91" s="275" t="s">
        <v>422</v>
      </c>
      <c r="J91" s="275">
        <v>50</v>
      </c>
      <c r="K91" s="289"/>
    </row>
    <row r="92" s="1" customFormat="1" ht="15" customHeight="1">
      <c r="B92" s="300"/>
      <c r="C92" s="275" t="s">
        <v>448</v>
      </c>
      <c r="D92" s="275"/>
      <c r="E92" s="275"/>
      <c r="F92" s="298" t="s">
        <v>426</v>
      </c>
      <c r="G92" s="299"/>
      <c r="H92" s="275" t="s">
        <v>449</v>
      </c>
      <c r="I92" s="275" t="s">
        <v>422</v>
      </c>
      <c r="J92" s="275">
        <v>255</v>
      </c>
      <c r="K92" s="289"/>
    </row>
    <row r="93" s="1" customFormat="1" ht="15" customHeight="1">
      <c r="B93" s="300"/>
      <c r="C93" s="275" t="s">
        <v>450</v>
      </c>
      <c r="D93" s="275"/>
      <c r="E93" s="275"/>
      <c r="F93" s="298" t="s">
        <v>420</v>
      </c>
      <c r="G93" s="299"/>
      <c r="H93" s="275" t="s">
        <v>451</v>
      </c>
      <c r="I93" s="275" t="s">
        <v>452</v>
      </c>
      <c r="J93" s="275"/>
      <c r="K93" s="289"/>
    </row>
    <row r="94" s="1" customFormat="1" ht="15" customHeight="1">
      <c r="B94" s="300"/>
      <c r="C94" s="275" t="s">
        <v>453</v>
      </c>
      <c r="D94" s="275"/>
      <c r="E94" s="275"/>
      <c r="F94" s="298" t="s">
        <v>420</v>
      </c>
      <c r="G94" s="299"/>
      <c r="H94" s="275" t="s">
        <v>454</v>
      </c>
      <c r="I94" s="275" t="s">
        <v>455</v>
      </c>
      <c r="J94" s="275"/>
      <c r="K94" s="289"/>
    </row>
    <row r="95" s="1" customFormat="1" ht="15" customHeight="1">
      <c r="B95" s="300"/>
      <c r="C95" s="275" t="s">
        <v>456</v>
      </c>
      <c r="D95" s="275"/>
      <c r="E95" s="275"/>
      <c r="F95" s="298" t="s">
        <v>420</v>
      </c>
      <c r="G95" s="299"/>
      <c r="H95" s="275" t="s">
        <v>456</v>
      </c>
      <c r="I95" s="275" t="s">
        <v>455</v>
      </c>
      <c r="J95" s="275"/>
      <c r="K95" s="289"/>
    </row>
    <row r="96" s="1" customFormat="1" ht="15" customHeight="1">
      <c r="B96" s="300"/>
      <c r="C96" s="275" t="s">
        <v>39</v>
      </c>
      <c r="D96" s="275"/>
      <c r="E96" s="275"/>
      <c r="F96" s="298" t="s">
        <v>420</v>
      </c>
      <c r="G96" s="299"/>
      <c r="H96" s="275" t="s">
        <v>457</v>
      </c>
      <c r="I96" s="275" t="s">
        <v>455</v>
      </c>
      <c r="J96" s="275"/>
      <c r="K96" s="289"/>
    </row>
    <row r="97" s="1" customFormat="1" ht="15" customHeight="1">
      <c r="B97" s="300"/>
      <c r="C97" s="275" t="s">
        <v>49</v>
      </c>
      <c r="D97" s="275"/>
      <c r="E97" s="275"/>
      <c r="F97" s="298" t="s">
        <v>420</v>
      </c>
      <c r="G97" s="299"/>
      <c r="H97" s="275" t="s">
        <v>458</v>
      </c>
      <c r="I97" s="275" t="s">
        <v>455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459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414</v>
      </c>
      <c r="D103" s="290"/>
      <c r="E103" s="290"/>
      <c r="F103" s="290" t="s">
        <v>415</v>
      </c>
      <c r="G103" s="291"/>
      <c r="H103" s="290" t="s">
        <v>55</v>
      </c>
      <c r="I103" s="290" t="s">
        <v>58</v>
      </c>
      <c r="J103" s="290" t="s">
        <v>416</v>
      </c>
      <c r="K103" s="289"/>
    </row>
    <row r="104" s="1" customFormat="1" ht="17.25" customHeight="1">
      <c r="B104" s="287"/>
      <c r="C104" s="292" t="s">
        <v>417</v>
      </c>
      <c r="D104" s="292"/>
      <c r="E104" s="292"/>
      <c r="F104" s="293" t="s">
        <v>418</v>
      </c>
      <c r="G104" s="294"/>
      <c r="H104" s="292"/>
      <c r="I104" s="292"/>
      <c r="J104" s="292" t="s">
        <v>419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54</v>
      </c>
      <c r="D106" s="297"/>
      <c r="E106" s="297"/>
      <c r="F106" s="298" t="s">
        <v>420</v>
      </c>
      <c r="G106" s="275"/>
      <c r="H106" s="275" t="s">
        <v>460</v>
      </c>
      <c r="I106" s="275" t="s">
        <v>422</v>
      </c>
      <c r="J106" s="275">
        <v>20</v>
      </c>
      <c r="K106" s="289"/>
    </row>
    <row r="107" s="1" customFormat="1" ht="15" customHeight="1">
      <c r="B107" s="287"/>
      <c r="C107" s="275" t="s">
        <v>423</v>
      </c>
      <c r="D107" s="275"/>
      <c r="E107" s="275"/>
      <c r="F107" s="298" t="s">
        <v>420</v>
      </c>
      <c r="G107" s="275"/>
      <c r="H107" s="275" t="s">
        <v>460</v>
      </c>
      <c r="I107" s="275" t="s">
        <v>422</v>
      </c>
      <c r="J107" s="275">
        <v>120</v>
      </c>
      <c r="K107" s="289"/>
    </row>
    <row r="108" s="1" customFormat="1" ht="15" customHeight="1">
      <c r="B108" s="300"/>
      <c r="C108" s="275" t="s">
        <v>425</v>
      </c>
      <c r="D108" s="275"/>
      <c r="E108" s="275"/>
      <c r="F108" s="298" t="s">
        <v>426</v>
      </c>
      <c r="G108" s="275"/>
      <c r="H108" s="275" t="s">
        <v>460</v>
      </c>
      <c r="I108" s="275" t="s">
        <v>422</v>
      </c>
      <c r="J108" s="275">
        <v>50</v>
      </c>
      <c r="K108" s="289"/>
    </row>
    <row r="109" s="1" customFormat="1" ht="15" customHeight="1">
      <c r="B109" s="300"/>
      <c r="C109" s="275" t="s">
        <v>428</v>
      </c>
      <c r="D109" s="275"/>
      <c r="E109" s="275"/>
      <c r="F109" s="298" t="s">
        <v>420</v>
      </c>
      <c r="G109" s="275"/>
      <c r="H109" s="275" t="s">
        <v>460</v>
      </c>
      <c r="I109" s="275" t="s">
        <v>430</v>
      </c>
      <c r="J109" s="275"/>
      <c r="K109" s="289"/>
    </row>
    <row r="110" s="1" customFormat="1" ht="15" customHeight="1">
      <c r="B110" s="300"/>
      <c r="C110" s="275" t="s">
        <v>439</v>
      </c>
      <c r="D110" s="275"/>
      <c r="E110" s="275"/>
      <c r="F110" s="298" t="s">
        <v>426</v>
      </c>
      <c r="G110" s="275"/>
      <c r="H110" s="275" t="s">
        <v>460</v>
      </c>
      <c r="I110" s="275" t="s">
        <v>422</v>
      </c>
      <c r="J110" s="275">
        <v>50</v>
      </c>
      <c r="K110" s="289"/>
    </row>
    <row r="111" s="1" customFormat="1" ht="15" customHeight="1">
      <c r="B111" s="300"/>
      <c r="C111" s="275" t="s">
        <v>447</v>
      </c>
      <c r="D111" s="275"/>
      <c r="E111" s="275"/>
      <c r="F111" s="298" t="s">
        <v>426</v>
      </c>
      <c r="G111" s="275"/>
      <c r="H111" s="275" t="s">
        <v>460</v>
      </c>
      <c r="I111" s="275" t="s">
        <v>422</v>
      </c>
      <c r="J111" s="275">
        <v>50</v>
      </c>
      <c r="K111" s="289"/>
    </row>
    <row r="112" s="1" customFormat="1" ht="15" customHeight="1">
      <c r="B112" s="300"/>
      <c r="C112" s="275" t="s">
        <v>445</v>
      </c>
      <c r="D112" s="275"/>
      <c r="E112" s="275"/>
      <c r="F112" s="298" t="s">
        <v>426</v>
      </c>
      <c r="G112" s="275"/>
      <c r="H112" s="275" t="s">
        <v>460</v>
      </c>
      <c r="I112" s="275" t="s">
        <v>422</v>
      </c>
      <c r="J112" s="275">
        <v>50</v>
      </c>
      <c r="K112" s="289"/>
    </row>
    <row r="113" s="1" customFormat="1" ht="15" customHeight="1">
      <c r="B113" s="300"/>
      <c r="C113" s="275" t="s">
        <v>54</v>
      </c>
      <c r="D113" s="275"/>
      <c r="E113" s="275"/>
      <c r="F113" s="298" t="s">
        <v>420</v>
      </c>
      <c r="G113" s="275"/>
      <c r="H113" s="275" t="s">
        <v>461</v>
      </c>
      <c r="I113" s="275" t="s">
        <v>422</v>
      </c>
      <c r="J113" s="275">
        <v>20</v>
      </c>
      <c r="K113" s="289"/>
    </row>
    <row r="114" s="1" customFormat="1" ht="15" customHeight="1">
      <c r="B114" s="300"/>
      <c r="C114" s="275" t="s">
        <v>462</v>
      </c>
      <c r="D114" s="275"/>
      <c r="E114" s="275"/>
      <c r="F114" s="298" t="s">
        <v>420</v>
      </c>
      <c r="G114" s="275"/>
      <c r="H114" s="275" t="s">
        <v>463</v>
      </c>
      <c r="I114" s="275" t="s">
        <v>422</v>
      </c>
      <c r="J114" s="275">
        <v>120</v>
      </c>
      <c r="K114" s="289"/>
    </row>
    <row r="115" s="1" customFormat="1" ht="15" customHeight="1">
      <c r="B115" s="300"/>
      <c r="C115" s="275" t="s">
        <v>39</v>
      </c>
      <c r="D115" s="275"/>
      <c r="E115" s="275"/>
      <c r="F115" s="298" t="s">
        <v>420</v>
      </c>
      <c r="G115" s="275"/>
      <c r="H115" s="275" t="s">
        <v>464</v>
      </c>
      <c r="I115" s="275" t="s">
        <v>455</v>
      </c>
      <c r="J115" s="275"/>
      <c r="K115" s="289"/>
    </row>
    <row r="116" s="1" customFormat="1" ht="15" customHeight="1">
      <c r="B116" s="300"/>
      <c r="C116" s="275" t="s">
        <v>49</v>
      </c>
      <c r="D116" s="275"/>
      <c r="E116" s="275"/>
      <c r="F116" s="298" t="s">
        <v>420</v>
      </c>
      <c r="G116" s="275"/>
      <c r="H116" s="275" t="s">
        <v>465</v>
      </c>
      <c r="I116" s="275" t="s">
        <v>455</v>
      </c>
      <c r="J116" s="275"/>
      <c r="K116" s="289"/>
    </row>
    <row r="117" s="1" customFormat="1" ht="15" customHeight="1">
      <c r="B117" s="300"/>
      <c r="C117" s="275" t="s">
        <v>58</v>
      </c>
      <c r="D117" s="275"/>
      <c r="E117" s="275"/>
      <c r="F117" s="298" t="s">
        <v>420</v>
      </c>
      <c r="G117" s="275"/>
      <c r="H117" s="275" t="s">
        <v>466</v>
      </c>
      <c r="I117" s="275" t="s">
        <v>467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468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414</v>
      </c>
      <c r="D123" s="290"/>
      <c r="E123" s="290"/>
      <c r="F123" s="290" t="s">
        <v>415</v>
      </c>
      <c r="G123" s="291"/>
      <c r="H123" s="290" t="s">
        <v>55</v>
      </c>
      <c r="I123" s="290" t="s">
        <v>58</v>
      </c>
      <c r="J123" s="290" t="s">
        <v>416</v>
      </c>
      <c r="K123" s="319"/>
    </row>
    <row r="124" s="1" customFormat="1" ht="17.25" customHeight="1">
      <c r="B124" s="318"/>
      <c r="C124" s="292" t="s">
        <v>417</v>
      </c>
      <c r="D124" s="292"/>
      <c r="E124" s="292"/>
      <c r="F124" s="293" t="s">
        <v>418</v>
      </c>
      <c r="G124" s="294"/>
      <c r="H124" s="292"/>
      <c r="I124" s="292"/>
      <c r="J124" s="292" t="s">
        <v>419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423</v>
      </c>
      <c r="D126" s="297"/>
      <c r="E126" s="297"/>
      <c r="F126" s="298" t="s">
        <v>420</v>
      </c>
      <c r="G126" s="275"/>
      <c r="H126" s="275" t="s">
        <v>460</v>
      </c>
      <c r="I126" s="275" t="s">
        <v>422</v>
      </c>
      <c r="J126" s="275">
        <v>120</v>
      </c>
      <c r="K126" s="323"/>
    </row>
    <row r="127" s="1" customFormat="1" ht="15" customHeight="1">
      <c r="B127" s="320"/>
      <c r="C127" s="275" t="s">
        <v>469</v>
      </c>
      <c r="D127" s="275"/>
      <c r="E127" s="275"/>
      <c r="F127" s="298" t="s">
        <v>420</v>
      </c>
      <c r="G127" s="275"/>
      <c r="H127" s="275" t="s">
        <v>470</v>
      </c>
      <c r="I127" s="275" t="s">
        <v>422</v>
      </c>
      <c r="J127" s="275" t="s">
        <v>471</v>
      </c>
      <c r="K127" s="323"/>
    </row>
    <row r="128" s="1" customFormat="1" ht="15" customHeight="1">
      <c r="B128" s="320"/>
      <c r="C128" s="275" t="s">
        <v>368</v>
      </c>
      <c r="D128" s="275"/>
      <c r="E128" s="275"/>
      <c r="F128" s="298" t="s">
        <v>420</v>
      </c>
      <c r="G128" s="275"/>
      <c r="H128" s="275" t="s">
        <v>472</v>
      </c>
      <c r="I128" s="275" t="s">
        <v>422</v>
      </c>
      <c r="J128" s="275" t="s">
        <v>471</v>
      </c>
      <c r="K128" s="323"/>
    </row>
    <row r="129" s="1" customFormat="1" ht="15" customHeight="1">
      <c r="B129" s="320"/>
      <c r="C129" s="275" t="s">
        <v>431</v>
      </c>
      <c r="D129" s="275"/>
      <c r="E129" s="275"/>
      <c r="F129" s="298" t="s">
        <v>426</v>
      </c>
      <c r="G129" s="275"/>
      <c r="H129" s="275" t="s">
        <v>432</v>
      </c>
      <c r="I129" s="275" t="s">
        <v>422</v>
      </c>
      <c r="J129" s="275">
        <v>15</v>
      </c>
      <c r="K129" s="323"/>
    </row>
    <row r="130" s="1" customFormat="1" ht="15" customHeight="1">
      <c r="B130" s="320"/>
      <c r="C130" s="301" t="s">
        <v>433</v>
      </c>
      <c r="D130" s="301"/>
      <c r="E130" s="301"/>
      <c r="F130" s="302" t="s">
        <v>426</v>
      </c>
      <c r="G130" s="301"/>
      <c r="H130" s="301" t="s">
        <v>434</v>
      </c>
      <c r="I130" s="301" t="s">
        <v>422</v>
      </c>
      <c r="J130" s="301">
        <v>15</v>
      </c>
      <c r="K130" s="323"/>
    </row>
    <row r="131" s="1" customFormat="1" ht="15" customHeight="1">
      <c r="B131" s="320"/>
      <c r="C131" s="301" t="s">
        <v>435</v>
      </c>
      <c r="D131" s="301"/>
      <c r="E131" s="301"/>
      <c r="F131" s="302" t="s">
        <v>426</v>
      </c>
      <c r="G131" s="301"/>
      <c r="H131" s="301" t="s">
        <v>436</v>
      </c>
      <c r="I131" s="301" t="s">
        <v>422</v>
      </c>
      <c r="J131" s="301">
        <v>20</v>
      </c>
      <c r="K131" s="323"/>
    </row>
    <row r="132" s="1" customFormat="1" ht="15" customHeight="1">
      <c r="B132" s="320"/>
      <c r="C132" s="301" t="s">
        <v>437</v>
      </c>
      <c r="D132" s="301"/>
      <c r="E132" s="301"/>
      <c r="F132" s="302" t="s">
        <v>426</v>
      </c>
      <c r="G132" s="301"/>
      <c r="H132" s="301" t="s">
        <v>438</v>
      </c>
      <c r="I132" s="301" t="s">
        <v>422</v>
      </c>
      <c r="J132" s="301">
        <v>20</v>
      </c>
      <c r="K132" s="323"/>
    </row>
    <row r="133" s="1" customFormat="1" ht="15" customHeight="1">
      <c r="B133" s="320"/>
      <c r="C133" s="275" t="s">
        <v>425</v>
      </c>
      <c r="D133" s="275"/>
      <c r="E133" s="275"/>
      <c r="F133" s="298" t="s">
        <v>426</v>
      </c>
      <c r="G133" s="275"/>
      <c r="H133" s="275" t="s">
        <v>460</v>
      </c>
      <c r="I133" s="275" t="s">
        <v>422</v>
      </c>
      <c r="J133" s="275">
        <v>50</v>
      </c>
      <c r="K133" s="323"/>
    </row>
    <row r="134" s="1" customFormat="1" ht="15" customHeight="1">
      <c r="B134" s="320"/>
      <c r="C134" s="275" t="s">
        <v>439</v>
      </c>
      <c r="D134" s="275"/>
      <c r="E134" s="275"/>
      <c r="F134" s="298" t="s">
        <v>426</v>
      </c>
      <c r="G134" s="275"/>
      <c r="H134" s="275" t="s">
        <v>460</v>
      </c>
      <c r="I134" s="275" t="s">
        <v>422</v>
      </c>
      <c r="J134" s="275">
        <v>50</v>
      </c>
      <c r="K134" s="323"/>
    </row>
    <row r="135" s="1" customFormat="1" ht="15" customHeight="1">
      <c r="B135" s="320"/>
      <c r="C135" s="275" t="s">
        <v>445</v>
      </c>
      <c r="D135" s="275"/>
      <c r="E135" s="275"/>
      <c r="F135" s="298" t="s">
        <v>426</v>
      </c>
      <c r="G135" s="275"/>
      <c r="H135" s="275" t="s">
        <v>460</v>
      </c>
      <c r="I135" s="275" t="s">
        <v>422</v>
      </c>
      <c r="J135" s="275">
        <v>50</v>
      </c>
      <c r="K135" s="323"/>
    </row>
    <row r="136" s="1" customFormat="1" ht="15" customHeight="1">
      <c r="B136" s="320"/>
      <c r="C136" s="275" t="s">
        <v>447</v>
      </c>
      <c r="D136" s="275"/>
      <c r="E136" s="275"/>
      <c r="F136" s="298" t="s">
        <v>426</v>
      </c>
      <c r="G136" s="275"/>
      <c r="H136" s="275" t="s">
        <v>460</v>
      </c>
      <c r="I136" s="275" t="s">
        <v>422</v>
      </c>
      <c r="J136" s="275">
        <v>50</v>
      </c>
      <c r="K136" s="323"/>
    </row>
    <row r="137" s="1" customFormat="1" ht="15" customHeight="1">
      <c r="B137" s="320"/>
      <c r="C137" s="275" t="s">
        <v>448</v>
      </c>
      <c r="D137" s="275"/>
      <c r="E137" s="275"/>
      <c r="F137" s="298" t="s">
        <v>426</v>
      </c>
      <c r="G137" s="275"/>
      <c r="H137" s="275" t="s">
        <v>473</v>
      </c>
      <c r="I137" s="275" t="s">
        <v>422</v>
      </c>
      <c r="J137" s="275">
        <v>255</v>
      </c>
      <c r="K137" s="323"/>
    </row>
    <row r="138" s="1" customFormat="1" ht="15" customHeight="1">
      <c r="B138" s="320"/>
      <c r="C138" s="275" t="s">
        <v>450</v>
      </c>
      <c r="D138" s="275"/>
      <c r="E138" s="275"/>
      <c r="F138" s="298" t="s">
        <v>420</v>
      </c>
      <c r="G138" s="275"/>
      <c r="H138" s="275" t="s">
        <v>474</v>
      </c>
      <c r="I138" s="275" t="s">
        <v>452</v>
      </c>
      <c r="J138" s="275"/>
      <c r="K138" s="323"/>
    </row>
    <row r="139" s="1" customFormat="1" ht="15" customHeight="1">
      <c r="B139" s="320"/>
      <c r="C139" s="275" t="s">
        <v>453</v>
      </c>
      <c r="D139" s="275"/>
      <c r="E139" s="275"/>
      <c r="F139" s="298" t="s">
        <v>420</v>
      </c>
      <c r="G139" s="275"/>
      <c r="H139" s="275" t="s">
        <v>475</v>
      </c>
      <c r="I139" s="275" t="s">
        <v>455</v>
      </c>
      <c r="J139" s="275"/>
      <c r="K139" s="323"/>
    </row>
    <row r="140" s="1" customFormat="1" ht="15" customHeight="1">
      <c r="B140" s="320"/>
      <c r="C140" s="275" t="s">
        <v>456</v>
      </c>
      <c r="D140" s="275"/>
      <c r="E140" s="275"/>
      <c r="F140" s="298" t="s">
        <v>420</v>
      </c>
      <c r="G140" s="275"/>
      <c r="H140" s="275" t="s">
        <v>456</v>
      </c>
      <c r="I140" s="275" t="s">
        <v>455</v>
      </c>
      <c r="J140" s="275"/>
      <c r="K140" s="323"/>
    </row>
    <row r="141" s="1" customFormat="1" ht="15" customHeight="1">
      <c r="B141" s="320"/>
      <c r="C141" s="275" t="s">
        <v>39</v>
      </c>
      <c r="D141" s="275"/>
      <c r="E141" s="275"/>
      <c r="F141" s="298" t="s">
        <v>420</v>
      </c>
      <c r="G141" s="275"/>
      <c r="H141" s="275" t="s">
        <v>476</v>
      </c>
      <c r="I141" s="275" t="s">
        <v>455</v>
      </c>
      <c r="J141" s="275"/>
      <c r="K141" s="323"/>
    </row>
    <row r="142" s="1" customFormat="1" ht="15" customHeight="1">
      <c r="B142" s="320"/>
      <c r="C142" s="275" t="s">
        <v>477</v>
      </c>
      <c r="D142" s="275"/>
      <c r="E142" s="275"/>
      <c r="F142" s="298" t="s">
        <v>420</v>
      </c>
      <c r="G142" s="275"/>
      <c r="H142" s="275" t="s">
        <v>478</v>
      </c>
      <c r="I142" s="275" t="s">
        <v>455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479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414</v>
      </c>
      <c r="D148" s="290"/>
      <c r="E148" s="290"/>
      <c r="F148" s="290" t="s">
        <v>415</v>
      </c>
      <c r="G148" s="291"/>
      <c r="H148" s="290" t="s">
        <v>55</v>
      </c>
      <c r="I148" s="290" t="s">
        <v>58</v>
      </c>
      <c r="J148" s="290" t="s">
        <v>416</v>
      </c>
      <c r="K148" s="289"/>
    </row>
    <row r="149" s="1" customFormat="1" ht="17.25" customHeight="1">
      <c r="B149" s="287"/>
      <c r="C149" s="292" t="s">
        <v>417</v>
      </c>
      <c r="D149" s="292"/>
      <c r="E149" s="292"/>
      <c r="F149" s="293" t="s">
        <v>418</v>
      </c>
      <c r="G149" s="294"/>
      <c r="H149" s="292"/>
      <c r="I149" s="292"/>
      <c r="J149" s="292" t="s">
        <v>419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423</v>
      </c>
      <c r="D151" s="275"/>
      <c r="E151" s="275"/>
      <c r="F151" s="328" t="s">
        <v>420</v>
      </c>
      <c r="G151" s="275"/>
      <c r="H151" s="327" t="s">
        <v>460</v>
      </c>
      <c r="I151" s="327" t="s">
        <v>422</v>
      </c>
      <c r="J151" s="327">
        <v>120</v>
      </c>
      <c r="K151" s="323"/>
    </row>
    <row r="152" s="1" customFormat="1" ht="15" customHeight="1">
      <c r="B152" s="300"/>
      <c r="C152" s="327" t="s">
        <v>469</v>
      </c>
      <c r="D152" s="275"/>
      <c r="E152" s="275"/>
      <c r="F152" s="328" t="s">
        <v>420</v>
      </c>
      <c r="G152" s="275"/>
      <c r="H152" s="327" t="s">
        <v>480</v>
      </c>
      <c r="I152" s="327" t="s">
        <v>422</v>
      </c>
      <c r="J152" s="327" t="s">
        <v>471</v>
      </c>
      <c r="K152" s="323"/>
    </row>
    <row r="153" s="1" customFormat="1" ht="15" customHeight="1">
      <c r="B153" s="300"/>
      <c r="C153" s="327" t="s">
        <v>368</v>
      </c>
      <c r="D153" s="275"/>
      <c r="E153" s="275"/>
      <c r="F153" s="328" t="s">
        <v>420</v>
      </c>
      <c r="G153" s="275"/>
      <c r="H153" s="327" t="s">
        <v>481</v>
      </c>
      <c r="I153" s="327" t="s">
        <v>422</v>
      </c>
      <c r="J153" s="327" t="s">
        <v>471</v>
      </c>
      <c r="K153" s="323"/>
    </row>
    <row r="154" s="1" customFormat="1" ht="15" customHeight="1">
      <c r="B154" s="300"/>
      <c r="C154" s="327" t="s">
        <v>425</v>
      </c>
      <c r="D154" s="275"/>
      <c r="E154" s="275"/>
      <c r="F154" s="328" t="s">
        <v>426</v>
      </c>
      <c r="G154" s="275"/>
      <c r="H154" s="327" t="s">
        <v>460</v>
      </c>
      <c r="I154" s="327" t="s">
        <v>422</v>
      </c>
      <c r="J154" s="327">
        <v>50</v>
      </c>
      <c r="K154" s="323"/>
    </row>
    <row r="155" s="1" customFormat="1" ht="15" customHeight="1">
      <c r="B155" s="300"/>
      <c r="C155" s="327" t="s">
        <v>428</v>
      </c>
      <c r="D155" s="275"/>
      <c r="E155" s="275"/>
      <c r="F155" s="328" t="s">
        <v>420</v>
      </c>
      <c r="G155" s="275"/>
      <c r="H155" s="327" t="s">
        <v>460</v>
      </c>
      <c r="I155" s="327" t="s">
        <v>430</v>
      </c>
      <c r="J155" s="327"/>
      <c r="K155" s="323"/>
    </row>
    <row r="156" s="1" customFormat="1" ht="15" customHeight="1">
      <c r="B156" s="300"/>
      <c r="C156" s="327" t="s">
        <v>439</v>
      </c>
      <c r="D156" s="275"/>
      <c r="E156" s="275"/>
      <c r="F156" s="328" t="s">
        <v>426</v>
      </c>
      <c r="G156" s="275"/>
      <c r="H156" s="327" t="s">
        <v>460</v>
      </c>
      <c r="I156" s="327" t="s">
        <v>422</v>
      </c>
      <c r="J156" s="327">
        <v>50</v>
      </c>
      <c r="K156" s="323"/>
    </row>
    <row r="157" s="1" customFormat="1" ht="15" customHeight="1">
      <c r="B157" s="300"/>
      <c r="C157" s="327" t="s">
        <v>447</v>
      </c>
      <c r="D157" s="275"/>
      <c r="E157" s="275"/>
      <c r="F157" s="328" t="s">
        <v>426</v>
      </c>
      <c r="G157" s="275"/>
      <c r="H157" s="327" t="s">
        <v>460</v>
      </c>
      <c r="I157" s="327" t="s">
        <v>422</v>
      </c>
      <c r="J157" s="327">
        <v>50</v>
      </c>
      <c r="K157" s="323"/>
    </row>
    <row r="158" s="1" customFormat="1" ht="15" customHeight="1">
      <c r="B158" s="300"/>
      <c r="C158" s="327" t="s">
        <v>445</v>
      </c>
      <c r="D158" s="275"/>
      <c r="E158" s="275"/>
      <c r="F158" s="328" t="s">
        <v>426</v>
      </c>
      <c r="G158" s="275"/>
      <c r="H158" s="327" t="s">
        <v>460</v>
      </c>
      <c r="I158" s="327" t="s">
        <v>422</v>
      </c>
      <c r="J158" s="327">
        <v>50</v>
      </c>
      <c r="K158" s="323"/>
    </row>
    <row r="159" s="1" customFormat="1" ht="15" customHeight="1">
      <c r="B159" s="300"/>
      <c r="C159" s="327" t="s">
        <v>83</v>
      </c>
      <c r="D159" s="275"/>
      <c r="E159" s="275"/>
      <c r="F159" s="328" t="s">
        <v>420</v>
      </c>
      <c r="G159" s="275"/>
      <c r="H159" s="327" t="s">
        <v>482</v>
      </c>
      <c r="I159" s="327" t="s">
        <v>422</v>
      </c>
      <c r="J159" s="327" t="s">
        <v>483</v>
      </c>
      <c r="K159" s="323"/>
    </row>
    <row r="160" s="1" customFormat="1" ht="15" customHeight="1">
      <c r="B160" s="300"/>
      <c r="C160" s="327" t="s">
        <v>484</v>
      </c>
      <c r="D160" s="275"/>
      <c r="E160" s="275"/>
      <c r="F160" s="328" t="s">
        <v>420</v>
      </c>
      <c r="G160" s="275"/>
      <c r="H160" s="327" t="s">
        <v>485</v>
      </c>
      <c r="I160" s="327" t="s">
        <v>455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486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414</v>
      </c>
      <c r="D166" s="290"/>
      <c r="E166" s="290"/>
      <c r="F166" s="290" t="s">
        <v>415</v>
      </c>
      <c r="G166" s="332"/>
      <c r="H166" s="333" t="s">
        <v>55</v>
      </c>
      <c r="I166" s="333" t="s">
        <v>58</v>
      </c>
      <c r="J166" s="290" t="s">
        <v>416</v>
      </c>
      <c r="K166" s="267"/>
    </row>
    <row r="167" s="1" customFormat="1" ht="17.25" customHeight="1">
      <c r="B167" s="268"/>
      <c r="C167" s="292" t="s">
        <v>417</v>
      </c>
      <c r="D167" s="292"/>
      <c r="E167" s="292"/>
      <c r="F167" s="293" t="s">
        <v>418</v>
      </c>
      <c r="G167" s="334"/>
      <c r="H167" s="335"/>
      <c r="I167" s="335"/>
      <c r="J167" s="292" t="s">
        <v>419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423</v>
      </c>
      <c r="D169" s="275"/>
      <c r="E169" s="275"/>
      <c r="F169" s="298" t="s">
        <v>420</v>
      </c>
      <c r="G169" s="275"/>
      <c r="H169" s="275" t="s">
        <v>460</v>
      </c>
      <c r="I169" s="275" t="s">
        <v>422</v>
      </c>
      <c r="J169" s="275">
        <v>120</v>
      </c>
      <c r="K169" s="323"/>
    </row>
    <row r="170" s="1" customFormat="1" ht="15" customHeight="1">
      <c r="B170" s="300"/>
      <c r="C170" s="275" t="s">
        <v>469</v>
      </c>
      <c r="D170" s="275"/>
      <c r="E170" s="275"/>
      <c r="F170" s="298" t="s">
        <v>420</v>
      </c>
      <c r="G170" s="275"/>
      <c r="H170" s="275" t="s">
        <v>470</v>
      </c>
      <c r="I170" s="275" t="s">
        <v>422</v>
      </c>
      <c r="J170" s="275" t="s">
        <v>471</v>
      </c>
      <c r="K170" s="323"/>
    </row>
    <row r="171" s="1" customFormat="1" ht="15" customHeight="1">
      <c r="B171" s="300"/>
      <c r="C171" s="275" t="s">
        <v>368</v>
      </c>
      <c r="D171" s="275"/>
      <c r="E171" s="275"/>
      <c r="F171" s="298" t="s">
        <v>420</v>
      </c>
      <c r="G171" s="275"/>
      <c r="H171" s="275" t="s">
        <v>487</v>
      </c>
      <c r="I171" s="275" t="s">
        <v>422</v>
      </c>
      <c r="J171" s="275" t="s">
        <v>471</v>
      </c>
      <c r="K171" s="323"/>
    </row>
    <row r="172" s="1" customFormat="1" ht="15" customHeight="1">
      <c r="B172" s="300"/>
      <c r="C172" s="275" t="s">
        <v>425</v>
      </c>
      <c r="D172" s="275"/>
      <c r="E172" s="275"/>
      <c r="F172" s="298" t="s">
        <v>426</v>
      </c>
      <c r="G172" s="275"/>
      <c r="H172" s="275" t="s">
        <v>487</v>
      </c>
      <c r="I172" s="275" t="s">
        <v>422</v>
      </c>
      <c r="J172" s="275">
        <v>50</v>
      </c>
      <c r="K172" s="323"/>
    </row>
    <row r="173" s="1" customFormat="1" ht="15" customHeight="1">
      <c r="B173" s="300"/>
      <c r="C173" s="275" t="s">
        <v>428</v>
      </c>
      <c r="D173" s="275"/>
      <c r="E173" s="275"/>
      <c r="F173" s="298" t="s">
        <v>420</v>
      </c>
      <c r="G173" s="275"/>
      <c r="H173" s="275" t="s">
        <v>487</v>
      </c>
      <c r="I173" s="275" t="s">
        <v>430</v>
      </c>
      <c r="J173" s="275"/>
      <c r="K173" s="323"/>
    </row>
    <row r="174" s="1" customFormat="1" ht="15" customHeight="1">
      <c r="B174" s="300"/>
      <c r="C174" s="275" t="s">
        <v>439</v>
      </c>
      <c r="D174" s="275"/>
      <c r="E174" s="275"/>
      <c r="F174" s="298" t="s">
        <v>426</v>
      </c>
      <c r="G174" s="275"/>
      <c r="H174" s="275" t="s">
        <v>487</v>
      </c>
      <c r="I174" s="275" t="s">
        <v>422</v>
      </c>
      <c r="J174" s="275">
        <v>50</v>
      </c>
      <c r="K174" s="323"/>
    </row>
    <row r="175" s="1" customFormat="1" ht="15" customHeight="1">
      <c r="B175" s="300"/>
      <c r="C175" s="275" t="s">
        <v>447</v>
      </c>
      <c r="D175" s="275"/>
      <c r="E175" s="275"/>
      <c r="F175" s="298" t="s">
        <v>426</v>
      </c>
      <c r="G175" s="275"/>
      <c r="H175" s="275" t="s">
        <v>487</v>
      </c>
      <c r="I175" s="275" t="s">
        <v>422</v>
      </c>
      <c r="J175" s="275">
        <v>50</v>
      </c>
      <c r="K175" s="323"/>
    </row>
    <row r="176" s="1" customFormat="1" ht="15" customHeight="1">
      <c r="B176" s="300"/>
      <c r="C176" s="275" t="s">
        <v>445</v>
      </c>
      <c r="D176" s="275"/>
      <c r="E176" s="275"/>
      <c r="F176" s="298" t="s">
        <v>426</v>
      </c>
      <c r="G176" s="275"/>
      <c r="H176" s="275" t="s">
        <v>487</v>
      </c>
      <c r="I176" s="275" t="s">
        <v>422</v>
      </c>
      <c r="J176" s="275">
        <v>50</v>
      </c>
      <c r="K176" s="323"/>
    </row>
    <row r="177" s="1" customFormat="1" ht="15" customHeight="1">
      <c r="B177" s="300"/>
      <c r="C177" s="275" t="s">
        <v>98</v>
      </c>
      <c r="D177" s="275"/>
      <c r="E177" s="275"/>
      <c r="F177" s="298" t="s">
        <v>420</v>
      </c>
      <c r="G177" s="275"/>
      <c r="H177" s="275" t="s">
        <v>488</v>
      </c>
      <c r="I177" s="275" t="s">
        <v>489</v>
      </c>
      <c r="J177" s="275"/>
      <c r="K177" s="323"/>
    </row>
    <row r="178" s="1" customFormat="1" ht="15" customHeight="1">
      <c r="B178" s="300"/>
      <c r="C178" s="275" t="s">
        <v>58</v>
      </c>
      <c r="D178" s="275"/>
      <c r="E178" s="275"/>
      <c r="F178" s="298" t="s">
        <v>420</v>
      </c>
      <c r="G178" s="275"/>
      <c r="H178" s="275" t="s">
        <v>490</v>
      </c>
      <c r="I178" s="275" t="s">
        <v>491</v>
      </c>
      <c r="J178" s="275">
        <v>1</v>
      </c>
      <c r="K178" s="323"/>
    </row>
    <row r="179" s="1" customFormat="1" ht="15" customHeight="1">
      <c r="B179" s="300"/>
      <c r="C179" s="275" t="s">
        <v>54</v>
      </c>
      <c r="D179" s="275"/>
      <c r="E179" s="275"/>
      <c r="F179" s="298" t="s">
        <v>420</v>
      </c>
      <c r="G179" s="275"/>
      <c r="H179" s="275" t="s">
        <v>492</v>
      </c>
      <c r="I179" s="275" t="s">
        <v>422</v>
      </c>
      <c r="J179" s="275">
        <v>20</v>
      </c>
      <c r="K179" s="323"/>
    </row>
    <row r="180" s="1" customFormat="1" ht="15" customHeight="1">
      <c r="B180" s="300"/>
      <c r="C180" s="275" t="s">
        <v>55</v>
      </c>
      <c r="D180" s="275"/>
      <c r="E180" s="275"/>
      <c r="F180" s="298" t="s">
        <v>420</v>
      </c>
      <c r="G180" s="275"/>
      <c r="H180" s="275" t="s">
        <v>493</v>
      </c>
      <c r="I180" s="275" t="s">
        <v>422</v>
      </c>
      <c r="J180" s="275">
        <v>255</v>
      </c>
      <c r="K180" s="323"/>
    </row>
    <row r="181" s="1" customFormat="1" ht="15" customHeight="1">
      <c r="B181" s="300"/>
      <c r="C181" s="275" t="s">
        <v>99</v>
      </c>
      <c r="D181" s="275"/>
      <c r="E181" s="275"/>
      <c r="F181" s="298" t="s">
        <v>420</v>
      </c>
      <c r="G181" s="275"/>
      <c r="H181" s="275" t="s">
        <v>384</v>
      </c>
      <c r="I181" s="275" t="s">
        <v>422</v>
      </c>
      <c r="J181" s="275">
        <v>10</v>
      </c>
      <c r="K181" s="323"/>
    </row>
    <row r="182" s="1" customFormat="1" ht="15" customHeight="1">
      <c r="B182" s="300"/>
      <c r="C182" s="275" t="s">
        <v>100</v>
      </c>
      <c r="D182" s="275"/>
      <c r="E182" s="275"/>
      <c r="F182" s="298" t="s">
        <v>420</v>
      </c>
      <c r="G182" s="275"/>
      <c r="H182" s="275" t="s">
        <v>494</v>
      </c>
      <c r="I182" s="275" t="s">
        <v>455</v>
      </c>
      <c r="J182" s="275"/>
      <c r="K182" s="323"/>
    </row>
    <row r="183" s="1" customFormat="1" ht="15" customHeight="1">
      <c r="B183" s="300"/>
      <c r="C183" s="275" t="s">
        <v>495</v>
      </c>
      <c r="D183" s="275"/>
      <c r="E183" s="275"/>
      <c r="F183" s="298" t="s">
        <v>420</v>
      </c>
      <c r="G183" s="275"/>
      <c r="H183" s="275" t="s">
        <v>496</v>
      </c>
      <c r="I183" s="275" t="s">
        <v>455</v>
      </c>
      <c r="J183" s="275"/>
      <c r="K183" s="323"/>
    </row>
    <row r="184" s="1" customFormat="1" ht="15" customHeight="1">
      <c r="B184" s="300"/>
      <c r="C184" s="275" t="s">
        <v>484</v>
      </c>
      <c r="D184" s="275"/>
      <c r="E184" s="275"/>
      <c r="F184" s="298" t="s">
        <v>420</v>
      </c>
      <c r="G184" s="275"/>
      <c r="H184" s="275" t="s">
        <v>497</v>
      </c>
      <c r="I184" s="275" t="s">
        <v>455</v>
      </c>
      <c r="J184" s="275"/>
      <c r="K184" s="323"/>
    </row>
    <row r="185" s="1" customFormat="1" ht="15" customHeight="1">
      <c r="B185" s="300"/>
      <c r="C185" s="275" t="s">
        <v>102</v>
      </c>
      <c r="D185" s="275"/>
      <c r="E185" s="275"/>
      <c r="F185" s="298" t="s">
        <v>426</v>
      </c>
      <c r="G185" s="275"/>
      <c r="H185" s="275" t="s">
        <v>498</v>
      </c>
      <c r="I185" s="275" t="s">
        <v>422</v>
      </c>
      <c r="J185" s="275">
        <v>50</v>
      </c>
      <c r="K185" s="323"/>
    </row>
    <row r="186" s="1" customFormat="1" ht="15" customHeight="1">
      <c r="B186" s="300"/>
      <c r="C186" s="275" t="s">
        <v>499</v>
      </c>
      <c r="D186" s="275"/>
      <c r="E186" s="275"/>
      <c r="F186" s="298" t="s">
        <v>426</v>
      </c>
      <c r="G186" s="275"/>
      <c r="H186" s="275" t="s">
        <v>500</v>
      </c>
      <c r="I186" s="275" t="s">
        <v>501</v>
      </c>
      <c r="J186" s="275"/>
      <c r="K186" s="323"/>
    </row>
    <row r="187" s="1" customFormat="1" ht="15" customHeight="1">
      <c r="B187" s="300"/>
      <c r="C187" s="275" t="s">
        <v>502</v>
      </c>
      <c r="D187" s="275"/>
      <c r="E187" s="275"/>
      <c r="F187" s="298" t="s">
        <v>426</v>
      </c>
      <c r="G187" s="275"/>
      <c r="H187" s="275" t="s">
        <v>503</v>
      </c>
      <c r="I187" s="275" t="s">
        <v>501</v>
      </c>
      <c r="J187" s="275"/>
      <c r="K187" s="323"/>
    </row>
    <row r="188" s="1" customFormat="1" ht="15" customHeight="1">
      <c r="B188" s="300"/>
      <c r="C188" s="275" t="s">
        <v>504</v>
      </c>
      <c r="D188" s="275"/>
      <c r="E188" s="275"/>
      <c r="F188" s="298" t="s">
        <v>426</v>
      </c>
      <c r="G188" s="275"/>
      <c r="H188" s="275" t="s">
        <v>505</v>
      </c>
      <c r="I188" s="275" t="s">
        <v>501</v>
      </c>
      <c r="J188" s="275"/>
      <c r="K188" s="323"/>
    </row>
    <row r="189" s="1" customFormat="1" ht="15" customHeight="1">
      <c r="B189" s="300"/>
      <c r="C189" s="336" t="s">
        <v>506</v>
      </c>
      <c r="D189" s="275"/>
      <c r="E189" s="275"/>
      <c r="F189" s="298" t="s">
        <v>426</v>
      </c>
      <c r="G189" s="275"/>
      <c r="H189" s="275" t="s">
        <v>507</v>
      </c>
      <c r="I189" s="275" t="s">
        <v>508</v>
      </c>
      <c r="J189" s="337" t="s">
        <v>509</v>
      </c>
      <c r="K189" s="323"/>
    </row>
    <row r="190" s="1" customFormat="1" ht="15" customHeight="1">
      <c r="B190" s="300"/>
      <c r="C190" s="336" t="s">
        <v>43</v>
      </c>
      <c r="D190" s="275"/>
      <c r="E190" s="275"/>
      <c r="F190" s="298" t="s">
        <v>420</v>
      </c>
      <c r="G190" s="275"/>
      <c r="H190" s="272" t="s">
        <v>510</v>
      </c>
      <c r="I190" s="275" t="s">
        <v>511</v>
      </c>
      <c r="J190" s="275"/>
      <c r="K190" s="323"/>
    </row>
    <row r="191" s="1" customFormat="1" ht="15" customHeight="1">
      <c r="B191" s="300"/>
      <c r="C191" s="336" t="s">
        <v>512</v>
      </c>
      <c r="D191" s="275"/>
      <c r="E191" s="275"/>
      <c r="F191" s="298" t="s">
        <v>420</v>
      </c>
      <c r="G191" s="275"/>
      <c r="H191" s="275" t="s">
        <v>513</v>
      </c>
      <c r="I191" s="275" t="s">
        <v>455</v>
      </c>
      <c r="J191" s="275"/>
      <c r="K191" s="323"/>
    </row>
    <row r="192" s="1" customFormat="1" ht="15" customHeight="1">
      <c r="B192" s="300"/>
      <c r="C192" s="336" t="s">
        <v>514</v>
      </c>
      <c r="D192" s="275"/>
      <c r="E192" s="275"/>
      <c r="F192" s="298" t="s">
        <v>420</v>
      </c>
      <c r="G192" s="275"/>
      <c r="H192" s="275" t="s">
        <v>515</v>
      </c>
      <c r="I192" s="275" t="s">
        <v>455</v>
      </c>
      <c r="J192" s="275"/>
      <c r="K192" s="323"/>
    </row>
    <row r="193" s="1" customFormat="1" ht="15" customHeight="1">
      <c r="B193" s="300"/>
      <c r="C193" s="336" t="s">
        <v>516</v>
      </c>
      <c r="D193" s="275"/>
      <c r="E193" s="275"/>
      <c r="F193" s="298" t="s">
        <v>426</v>
      </c>
      <c r="G193" s="275"/>
      <c r="H193" s="275" t="s">
        <v>517</v>
      </c>
      <c r="I193" s="275" t="s">
        <v>455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518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519</v>
      </c>
      <c r="D200" s="339"/>
      <c r="E200" s="339"/>
      <c r="F200" s="339" t="s">
        <v>520</v>
      </c>
      <c r="G200" s="340"/>
      <c r="H200" s="339" t="s">
        <v>521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511</v>
      </c>
      <c r="D202" s="275"/>
      <c r="E202" s="275"/>
      <c r="F202" s="298" t="s">
        <v>44</v>
      </c>
      <c r="G202" s="275"/>
      <c r="H202" s="275" t="s">
        <v>522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45</v>
      </c>
      <c r="G203" s="275"/>
      <c r="H203" s="275" t="s">
        <v>523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48</v>
      </c>
      <c r="G204" s="275"/>
      <c r="H204" s="275" t="s">
        <v>524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46</v>
      </c>
      <c r="G205" s="275"/>
      <c r="H205" s="275" t="s">
        <v>525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47</v>
      </c>
      <c r="G206" s="275"/>
      <c r="H206" s="275" t="s">
        <v>526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467</v>
      </c>
      <c r="D208" s="275"/>
      <c r="E208" s="275"/>
      <c r="F208" s="298" t="s">
        <v>77</v>
      </c>
      <c r="G208" s="275"/>
      <c r="H208" s="275" t="s">
        <v>527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362</v>
      </c>
      <c r="G209" s="275"/>
      <c r="H209" s="275" t="s">
        <v>363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360</v>
      </c>
      <c r="G210" s="275"/>
      <c r="H210" s="275" t="s">
        <v>528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364</v>
      </c>
      <c r="G211" s="336"/>
      <c r="H211" s="327" t="s">
        <v>365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366</v>
      </c>
      <c r="G212" s="336"/>
      <c r="H212" s="327" t="s">
        <v>529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491</v>
      </c>
      <c r="D214" s="275"/>
      <c r="E214" s="275"/>
      <c r="F214" s="298">
        <v>1</v>
      </c>
      <c r="G214" s="336"/>
      <c r="H214" s="327" t="s">
        <v>530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531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532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533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2022-09-13T06:44:55Z</dcterms:created>
  <dcterms:modified xsi:type="dcterms:W3CDTF">2022-09-13T06:44:58Z</dcterms:modified>
</cp:coreProperties>
</file>